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75" windowWidth="20115" windowHeight="6480" tabRatio="0" activeTab="2"/>
  </bookViews>
  <sheets>
    <sheet name="DB1" sheetId="1" r:id="rId1"/>
    <sheet name="Analisis" sheetId="2" r:id="rId2"/>
    <sheet name="Dashboard" sheetId="3" r:id="rId3"/>
  </sheets>
  <definedNames>
    <definedName name="_xlnm._FilterDatabase" localSheetId="0" hidden="1">'DB1'!$C$9:$G$597</definedName>
    <definedName name="SegmentaçãoDeDados_Área_de_Intervenção">#N/A</definedName>
    <definedName name="SegmentaçãoDeDados_Avaliação">#N/A</definedName>
    <definedName name="SegmentaçãoDeDados_Identificação">#N/A</definedName>
    <definedName name="SegmentaçãoDeDados_Sugestões__Ideias_e_Opiniões">#N/A</definedName>
  </definedNames>
  <calcPr calcId="145621"/>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K11" i="2" l="1"/>
  <c r="C5" i="2"/>
  <c r="C9" i="2"/>
  <c r="K5" i="2"/>
  <c r="P5" i="2"/>
  <c r="K8" i="2"/>
  <c r="C11" i="2"/>
  <c r="C7" i="2"/>
  <c r="K9" i="2"/>
  <c r="K10" i="2"/>
  <c r="C10" i="2"/>
  <c r="K7" i="2"/>
  <c r="P7" i="2"/>
  <c r="C8" i="2"/>
  <c r="C6" i="2"/>
  <c r="K6" i="2"/>
  <c r="P6" i="2"/>
  <c r="L8" i="2" l="1"/>
  <c r="M8" i="2" s="1"/>
  <c r="P4" i="2"/>
  <c r="Q7" i="2" s="1"/>
  <c r="R7" i="2" s="1"/>
  <c r="K4" i="2"/>
  <c r="L7" i="2" s="1"/>
  <c r="M7" i="2" s="1"/>
  <c r="L5" i="2"/>
  <c r="M5" i="2" s="1"/>
  <c r="C4" i="2"/>
  <c r="C2" i="2" s="1"/>
  <c r="L10" i="2" l="1"/>
  <c r="M10" i="2" s="1"/>
  <c r="L11" i="2"/>
  <c r="M11" i="2" s="1"/>
  <c r="Q5" i="2"/>
  <c r="R5" i="2" s="1"/>
  <c r="D7" i="2"/>
  <c r="E7" i="2" s="1"/>
  <c r="D8" i="2"/>
  <c r="E8" i="2" s="1"/>
  <c r="D9" i="2"/>
  <c r="E9" i="2" s="1"/>
  <c r="L9" i="2"/>
  <c r="M9" i="2" s="1"/>
  <c r="D6" i="2"/>
  <c r="E6" i="2" s="1"/>
  <c r="L6" i="2"/>
  <c r="M6" i="2" s="1"/>
  <c r="D5" i="2"/>
  <c r="E5" i="2" s="1"/>
  <c r="D11" i="2"/>
  <c r="E11" i="2" s="1"/>
  <c r="D10" i="2"/>
  <c r="E10" i="2" s="1"/>
  <c r="Q6" i="2"/>
  <c r="R6" i="2" s="1"/>
</calcChain>
</file>

<file path=xl/sharedStrings.xml><?xml version="1.0" encoding="utf-8"?>
<sst xmlns="http://schemas.openxmlformats.org/spreadsheetml/2006/main" count="2334" uniqueCount="585">
  <si>
    <t>Carimbo de data/hora</t>
  </si>
  <si>
    <t>Identificação</t>
  </si>
  <si>
    <t>Sugestões, Ideias e Opiniões</t>
  </si>
  <si>
    <t>Aluno do 3º ciclo</t>
  </si>
  <si>
    <t>Haver todos os períodos um campeonato de turmas de futsal na pavilhão de física onde poderiam ir 11 alunos escolhidos pelo delegado de turma e turma nessa altura das aulas os alunos terão falta justifica para ir ao campeonato</t>
  </si>
  <si>
    <t>Atividades</t>
  </si>
  <si>
    <t>Melhores condições e materiais</t>
  </si>
  <si>
    <t>Equipamentos</t>
  </si>
  <si>
    <t>Boa ideia</t>
  </si>
  <si>
    <t>Ter armários na escola e mesas melhores</t>
  </si>
  <si>
    <t>Cacifos para cada um dos alunos</t>
  </si>
  <si>
    <t>Aluno do 2º ciclo</t>
  </si>
  <si>
    <t xml:space="preserve">Pra mim estou satisfeitos 
</t>
  </si>
  <si>
    <t>Quero uma pista de bicicletas uma pista de karts e quero motos</t>
  </si>
  <si>
    <t>Onde tem os armários no bar poderia ter casifos. O corredor ser maior. As salas serem maus quentes.</t>
  </si>
  <si>
    <t>Aumentar os corredores para os alunos terem espaço para passar e nao haver confusão</t>
  </si>
  <si>
    <t>Ter material para fazer atividades em Ev</t>
  </si>
  <si>
    <t>Haver salas de convívio para os alunos; na parte do bar onde se pode colocar as mochilas podiam fazer cacifos</t>
  </si>
  <si>
    <t>Podia haver aulas sobre dinheiro para os alunos terem mais responsabilidade.</t>
  </si>
  <si>
    <t>Melhoria nas condições da escola</t>
  </si>
  <si>
    <t xml:space="preserve">Acho que deveria haver cacifos nem que fossem pequenos (o suficiente para caber uma mochila) no bar invés das prateleiras para colocar mochilas.
</t>
  </si>
  <si>
    <t>Acho que deveria haver bebedouros para enchermos as garrafas de água.</t>
  </si>
  <si>
    <t xml:space="preserve">Acho que deveria haver mais cuidado nas casas de banho, pois nem sempre tem papel e sabão para lavar as mãos.
</t>
  </si>
  <si>
    <t>Higiéne</t>
  </si>
  <si>
    <t>Acho que deveria haver mais máquinas para tirar as senhas, assim evitava-se as filas.</t>
  </si>
  <si>
    <t>Acho que deveria haver mais sofás/cadeiras em lugares como cobertos e a entrada.</t>
  </si>
  <si>
    <t>Acho que as mesas deveriam ser trocadas (abanam muito).</t>
  </si>
  <si>
    <t>Acho que deveria haver mais variedade de lanches no bar (bolinhos, barras de cereais...).</t>
  </si>
  <si>
    <t>Alimentação</t>
  </si>
  <si>
    <t>Acho que a internet deveria melhorar porque muitas vezes estamos a fazer trabalhos e ela não funciona, o que pode prejudicar o trabalho.</t>
  </si>
  <si>
    <t>Acho que deveriam ter em atenção aos computadores da biblioteca pois muitos deles ao colocar a pen deixam-a com vírus.</t>
  </si>
  <si>
    <t>Acho que deveria haver mais atividades a envolver os alunos (jogos turmas contra turmas, torneios...).</t>
  </si>
  <si>
    <t>Ter cacifros</t>
  </si>
  <si>
    <t>A meu ver, a escola devia de ter Cacifos para os alunos os usarem.</t>
  </si>
  <si>
    <t>Mais atividades entre alunos e teatros</t>
  </si>
  <si>
    <t>A meu ver, a escola devia de ter Cacifos, para os alunos os usarem.</t>
  </si>
  <si>
    <t>Melhorarem a escola</t>
  </si>
  <si>
    <t>Deveria existir cacifos para os alunos terem um espaço pessoal para guardarem o seu material que não necessitam naquele momento, mas que poderam necessitar mais tarde.</t>
  </si>
  <si>
    <t>Criar um ambiente mais acolhedor de modo a incentivar os alunos a interessarem-se pela escola pois esta apresenta um ar pouco motivador.</t>
  </si>
  <si>
    <t>A escola devia ser um local mais confortável, a sala de convívio dos alunos devia ter sofás, uma melhor decoração e devia ter jogos como bilhar, matrecos ou tênis de mesa, por exemplo.</t>
  </si>
  <si>
    <t xml:space="preserve"> A escola devia dar mais abertura a projetos diferentes, que nos desafiem e tenham a ver com os nossos gostos/objetivos. </t>
  </si>
  <si>
    <t xml:space="preserve">A escola devia fornecer mais materias para as nossas atividades nas disciplinas práticas. </t>
  </si>
  <si>
    <t xml:space="preserve">Deviam melhorar o pavilhão.Os alunos deviam ter direito a cacifos, pois as nossas costas estão a sofrer as consequências desta irresponsabilidade. </t>
  </si>
  <si>
    <t>Devíamos ter mais festas festivas, e já que o problema era que os alunos não participavam nas apresentações, todas as turmas deviam fazer pelo menos 1 apresentação (os alunos que quiserem participar sozinhos ou com clubes continuam a poder).</t>
  </si>
  <si>
    <t xml:space="preserve"> O sistema de aquecimento devia ser melhor, as mesas/cadeiras deviam estar em melhor estado e todas as turmas deviam ter 1 sala fixa (claro que não se aplica a aulas práticas como EV e por vezes Físico-química).</t>
  </si>
  <si>
    <t>Tenho que estudar para os meus 3 testes e 2 apresentações orais.</t>
  </si>
  <si>
    <t>Outros</t>
  </si>
  <si>
    <t>Criar uma sala de convívio, porque os alunos gostam de jogar às cartas, fazer trabalhos, conversar, mas não têm sítio para o fazer e muito mais</t>
  </si>
  <si>
    <t xml:space="preserve"> Colocar cacifos, pois os alunos vêm carregados de livros para a escola, o que não é nada bom para as suas colunas</t>
  </si>
  <si>
    <t>Podiam melhorar o teto , porque cai água dentro da escola, fazer obras no pavilhão, pois também cai água lá dentro e por vezes não se pode realizar aula</t>
  </si>
  <si>
    <t>A escola ter Cacifos</t>
  </si>
  <si>
    <t>Ter comidas diferentes comidas no bar ,na cantina ,ter sofás...</t>
  </si>
  <si>
    <t>Criar um espaço exterior na escola para que os alunos possam desfrutar de um espaço ao ar livre.</t>
  </si>
  <si>
    <t>Colocar cassifos no bar, Fazer sala de convívio para os alunos, Fazer umas Laboratórios para Ciências e Fisica-Quimica e alargar mais os corredores.</t>
  </si>
  <si>
    <t>decorar as salas, trabalhos que cativem mais alunos, decorar a entrada (exterior) da escola</t>
  </si>
  <si>
    <t>Decorar as salas de aulas, decorar a entrada exterior da escola de maneira a que a comunidade veja.</t>
  </si>
  <si>
    <t>Aluno do secundário</t>
  </si>
  <si>
    <t>Criação de um exposição aberta ao público com um ambiente temático aos trabalhos para assim criar um ambiente de harmonia</t>
  </si>
  <si>
    <t>Ter cacifos</t>
  </si>
  <si>
    <t>Cacifes para os alunos</t>
  </si>
  <si>
    <t>Quero uma pista de bicicletas, nintendos na biblioteca, PlayStation no PC gamer nas aulas de tic, menos professores, sem regras, intervalos de 3 horas DE MANHÃ, e uma gaja gostosa</t>
  </si>
  <si>
    <t>Colocar cacifros.</t>
  </si>
  <si>
    <t>melhorar a internet (muito fraca), mais sabonetes cheirosos, computadores das salas de TIC e da biblioteca serem melhores.</t>
  </si>
  <si>
    <t>Intervalo da manhã mais longo, pois não dá tempo de comer, a fila da cantina ser por ordem de turma,</t>
  </si>
  <si>
    <t>Horário</t>
  </si>
  <si>
    <t>Melhorar o teto do ginásio porque está a pingar</t>
  </si>
  <si>
    <t>Cacifos, quadros interativos com melhor qualidade, melhores salas para EV e ET</t>
  </si>
  <si>
    <t>Mais visitas de estudos</t>
  </si>
  <si>
    <t>Melhor o sistema informático</t>
  </si>
  <si>
    <t>Os computadores não funcionam</t>
  </si>
  <si>
    <t>Poder jogar bilhar</t>
  </si>
  <si>
    <t>Gostei muito do teatro foi interessante a melhor parte para mim foi a dança</t>
  </si>
  <si>
    <t>Encarregado de Educação</t>
  </si>
  <si>
    <t>Mais atividades ligadas ao desporto e as artes.</t>
  </si>
  <si>
    <t>Hora do lanche da manhã ser mais cedo</t>
  </si>
  <si>
    <t>Escola mais aberta à comunidade</t>
  </si>
  <si>
    <t>Melhorar atividades extra curriculares</t>
  </si>
  <si>
    <t>Por sintético no chão da escola</t>
  </si>
  <si>
    <t>Melhorar almoço</t>
  </si>
  <si>
    <t>Aluno do Pré-escolar, 1º ciclo</t>
  </si>
  <si>
    <t>As reuniões de avaliação deveriam ser num horário pós-laboral</t>
  </si>
  <si>
    <t>Numa forma geral, percebi que há muitas atividades para casa, o que acaba sobrecarregando os alunos por já estudarem Por período integral.</t>
  </si>
  <si>
    <t>A Escola deve repensar o horário de saída das crianças, não se singindo apenas aos dois horários final de dia (15h30/17h20), com vista a possibilidade de saída noutros horários.</t>
  </si>
  <si>
    <t>Segurança</t>
  </si>
  <si>
    <t>Depois das aulas poderiam já fazer os trabalhos de casa na escola, e os pais em casa do acompanhar.</t>
  </si>
  <si>
    <t>Havia de haver mais aulas apoio.</t>
  </si>
  <si>
    <t>Haver um polivalente extra para os dias de chuva para poderem brincar, um pequeno parque extra no exterior para que todos possam ter acesso e brincar.</t>
  </si>
  <si>
    <t>A escola ter um polivalente para as crianças poderem ter mais atividades nos dias de chuva.</t>
  </si>
  <si>
    <t>É necessário um ginásio para os alunos aproveitarem quando estiver a chover; e a escola deveria receber uma pintura exterior.</t>
  </si>
  <si>
    <t>Espaço coberto para recreio e prática desportiva, vedação no muro junto às mesas de piquenique e limpeza do espaço para que as crianças possam beneficiar do magnífico espaço, EB Prof. Filomena Mesquita.</t>
  </si>
  <si>
    <t>A escola deveria ter mais condições quando a meteorologia não permite vir a rua, os alunos são obrigados a ficar na sala de aula por falta de condições (não tem ginásio nem um pavilhão) 
Deveriam se preocupar nisso!</t>
  </si>
  <si>
    <t>A escola Filomena mesquita deveria ter condições para os meninos serem livres no inverno em vez de ficar fechados na sala deveriam fazer um pavilhão (ginásio polivalente (</t>
  </si>
  <si>
    <t>Colocação de balizas(fixas) no espaço desportivo da escola.</t>
  </si>
  <si>
    <t>Ementa na cantina</t>
  </si>
  <si>
    <t>A escola poderia desenvolver um combate efetivo mais eficaz ao bullying, o que é feito até agora não é eficaz. Talvez criar brigadas anti bullying formadas por alunos.</t>
  </si>
  <si>
    <t>Provas de aferição realizadas em suporte de papel.</t>
  </si>
  <si>
    <t>Melhorar a ementa da cantina</t>
  </si>
  <si>
    <t>Variar mais as ementas.</t>
  </si>
  <si>
    <t>Alterar ementa na cantina.</t>
  </si>
  <si>
    <t>Satisfeitos pelas informações</t>
  </si>
  <si>
    <t>Melhor</t>
  </si>
  <si>
    <t>Estar mais atentos às crianças no intervalo</t>
  </si>
  <si>
    <t>Escola Professora Filomena Mesquita. Penso que fazia falta obras de requalificação, nomeadamente na concepção de um espaço coberto</t>
  </si>
  <si>
    <t>Escola Filomena Mesquita,  o pavimento da escola, que é muito escorregadio.</t>
  </si>
  <si>
    <t>Fazer mais atividades ao ar livre, programas que permitam uma maior autonomia dos professores do pré escolar para outro tipo de atividades.</t>
  </si>
  <si>
    <t>Pavilhão para realização de aula de Educação Física;
Espaço exterior coberto para brincadeiras em dias de chuva</t>
  </si>
  <si>
    <t>Comunicação com os pais mais clara</t>
  </si>
  <si>
    <t>Melhorar a alimentação escolar</t>
  </si>
  <si>
    <t>Mais momentos de leitura</t>
  </si>
  <si>
    <t>Incluir literacia financeira na escola.</t>
  </si>
  <si>
    <t>Deveriam ter mais atividades fora da escola, que envolvesse as várias disciplinas.</t>
  </si>
  <si>
    <t>Criar infraestruturas que permitam às crianças brincar cá fora em dias de chuva.</t>
  </si>
  <si>
    <t>Melhores cuidados de segurança com o bullying</t>
  </si>
  <si>
    <t>Maior ordenação na hora de saida as 12:00 H de quarta-feira</t>
  </si>
  <si>
    <t xml:space="preserve">Dinamizar mais as disciplinas.
</t>
  </si>
  <si>
    <t>Criar mais insfraestruturas que permitam às crianças brincar no exterior mesmo em dias de chuva.</t>
  </si>
  <si>
    <t>Mais empatia</t>
  </si>
  <si>
    <t>Menos carga horária</t>
  </si>
  <si>
    <t>Horários com menos tempos mortos entre aulas. Mais vigilância e orientação nos intervalos...</t>
  </si>
  <si>
    <t>Fomentar de forma efetiva o combate ao bullying e indisciplina. Melhorar a qualidade das refeições da cantina.</t>
  </si>
  <si>
    <t>Melhoras na cantina</t>
  </si>
  <si>
    <t>Melhorar a cantina</t>
  </si>
  <si>
    <t>Atividades exteriores que permitam aos alunos conhecer melhor o concelho</t>
  </si>
  <si>
    <t>Pintar algumas salas de aulas .</t>
  </si>
  <si>
    <t>Melhorar a escola. A cantina melhora a comida</t>
  </si>
  <si>
    <t>Na minha opinião, acho que as paredes da escola deviam ser pintadas de forma a apresentar melhor aspecto, colocar uma área com aparelhos de ginástica para os preguiçosos fazer exercícios</t>
  </si>
  <si>
    <t>Melar a cantina</t>
  </si>
  <si>
    <t>Criar mais zonas de coberto., casa de banho com maior manutençao.</t>
  </si>
  <si>
    <t>Casas de banho melhor manutençao.</t>
  </si>
  <si>
    <t>Deixar de encobrir coisas que acontecem na escola</t>
  </si>
  <si>
    <t>Mais vigilância no espaço exterior das salas de aulas.</t>
  </si>
  <si>
    <t>A escola básica de Arco de Baúlhe presta óptimos serviços. Estou satisfeito, nada para acrescentar.</t>
  </si>
  <si>
    <t>O aluno adora a professora e as atividades realizadas.</t>
  </si>
  <si>
    <t>Muito bom todo.Obrigada.</t>
  </si>
  <si>
    <t>Cacifo para os alunos colocarem os livros</t>
  </si>
  <si>
    <t>Colocação de cacifos</t>
  </si>
  <si>
    <t>Dar mais atenção pessoal a cada aluno</t>
  </si>
  <si>
    <t>Mais abertura da escola</t>
  </si>
  <si>
    <t>Encentivar os jovens, mais para a leitura, e brincadeiras de jogos tipo tabuleiro</t>
  </si>
  <si>
    <t>Nada a referir. O funcionamento está bom</t>
  </si>
  <si>
    <t>UM COBERTO PARA A ENTRADA DA ESCOLA</t>
  </si>
  <si>
    <t>Coberto na entrada da escola</t>
  </si>
  <si>
    <t>Mais material escolar sem custos aos pais</t>
  </si>
  <si>
    <t>Fazer atividades ao ar livre</t>
  </si>
  <si>
    <t>Nada a dizer</t>
  </si>
  <si>
    <t>As condutas de ar condicionado ligadas com ar frio no inverno, deviam ser desligadas pois faz com que os alunos fiquem doentes.</t>
  </si>
  <si>
    <t>Ter mesas no bar</t>
  </si>
  <si>
    <t>Modificar o pavimento do recreio da escola básica do Arco de Baúlhe, bem como colocar árvores que já possam dar alguma sombra</t>
  </si>
  <si>
    <t>Um pavilhão ou uma sala para a atividade física, poderem as crianças fazerem desporto com espaço</t>
  </si>
  <si>
    <t>Melhorar o ar condicionado</t>
  </si>
  <si>
    <t xml:space="preserve">É essencial mais atividades ludicas na escola e substituição do espaço desajustado em terra batida, bem como o perigo iminente das mesas e bancos na parte exterior da escola que se encontram em decomposição, um perigo para a s crianças, o que é inadmissível. </t>
  </si>
  <si>
    <t>Proponho mais zonas verdes com mais atividades ajustadas as idades como mais baloiços, escorregas, ou até mesmo mini casinhas paras as mebinas terem também mais formas diversificadas de diversão.</t>
  </si>
  <si>
    <t>Incluir higiene bucal nas crianças, com seus materiais, a higiene deve ser diária.</t>
  </si>
  <si>
    <t>Deveriam ter em atenção as queixas que os alunos têm em relação a alguns professores.</t>
  </si>
  <si>
    <t xml:space="preserve">Na avaliação final de cada período, deveriam ter em atenção não simplesmente a nota dos testes, mas também ter em atenção o comportamento e o empenho dos alunos. </t>
  </si>
  <si>
    <t>Melhorar a alimentação</t>
  </si>
  <si>
    <t>Mais ação contra o Bullying!</t>
  </si>
  <si>
    <t>Bom dentro do possível</t>
  </si>
  <si>
    <t>Melhorar as refeições</t>
  </si>
  <si>
    <t>Tornar a escola mais personalizada</t>
  </si>
  <si>
    <t>Sugestão de uma passagem coberta entre a Escola e o Pavilhão desportivo, na EB Arco de Baúlhe. Pois de inverno os alunos ficam totalmente molhados.</t>
  </si>
  <si>
    <t>Os encarregados de educação deviam puder consultar os sumários das disciplinas e deviam ter acesso às avaliações intermédias.</t>
  </si>
  <si>
    <t>Os encarregados de educação deviam ter acesso aos sumários e receber as avaliações intermédias.</t>
  </si>
  <si>
    <t>Uma melhoria total</t>
  </si>
  <si>
    <t>Mais uma funcionária no intervalo no bar para poderem comer no intervalo</t>
  </si>
  <si>
    <t>Modificar os temas abordados de forma a que sejam mais atrativos.</t>
  </si>
  <si>
    <t>Divulgação das acções e informações escolares aos pais.</t>
  </si>
  <si>
    <t>Reduzir o peso diário das mochilas.</t>
  </si>
  <si>
    <t>A escola deveria ter um espaço amplo para as atividades de Educação Física e para os alunos conviverem quamdo está chuva.</t>
  </si>
  <si>
    <t>Melhorar a comida</t>
  </si>
  <si>
    <t>Menos trabalhos de grupo.</t>
  </si>
  <si>
    <t>Trabalhos de grupo fora das férias</t>
  </si>
  <si>
    <t>Começar mais tarde ss aulas</t>
  </si>
  <si>
    <t>Haver espaços cobertos para brincarem</t>
  </si>
  <si>
    <t>Mais atividades prática</t>
  </si>
  <si>
    <t>Menos trabalhos de grupo nas ferias</t>
  </si>
  <si>
    <t>Melhorar a comida da cantina e abrir a escola amtes das 8 horas.</t>
  </si>
  <si>
    <t>Mais higiene nas casas de banho e melhorar a comida do refeitório!</t>
  </si>
  <si>
    <t>Muito boa</t>
  </si>
  <si>
    <t>Casas de banho mais limpas</t>
  </si>
  <si>
    <t>Sugiro que o pais se possam integrar mais no meio escolar.</t>
  </si>
  <si>
    <t>Terem mais intertimento como jogos entre outros.</t>
  </si>
  <si>
    <t>Ideias de futuro</t>
  </si>
  <si>
    <t>Melhor condições na escola</t>
  </si>
  <si>
    <t>Ter mais atenção com os meninos</t>
  </si>
  <si>
    <t>Ter mais atenção com os alunos</t>
  </si>
  <si>
    <t>Ter contrato com as crianças</t>
  </si>
  <si>
    <t>Mais funcionários</t>
  </si>
  <si>
    <t>Mais funcionarios</t>
  </si>
  <si>
    <t>Deveriam estar todos os computadores aptos para trabalharem</t>
  </si>
  <si>
    <t>as salas devem ser mais quentes de inverno</t>
  </si>
  <si>
    <t>A vossa escola é muito insegura.</t>
  </si>
  <si>
    <t>Cacifos</t>
  </si>
  <si>
    <t>Mais fichas de trabalho pra ajudar a melhorar as notas.</t>
  </si>
  <si>
    <t>Ligar o aquecimento durante o inverno, e o ar condicionado no verão de modo a que os alunos tenham um maior aproveitamento</t>
  </si>
  <si>
    <t>Mais atenção da escola para os pais e alunos</t>
  </si>
  <si>
    <t>Melhorar os horários de autocarro, e ar condicionado.</t>
  </si>
  <si>
    <t>Mais atividades</t>
  </si>
  <si>
    <t xml:space="preserve">Melhorar os horários dos autocarros 
</t>
  </si>
  <si>
    <t>Efetuar atividades desportivas duas vezes por mês</t>
  </si>
  <si>
    <t>Apenas deviam melhorar o serviço de cantina.</t>
  </si>
  <si>
    <t>Melhorar a comida dos alunos e colocar cadeiras confortáveis no bar dos alunos.</t>
  </si>
  <si>
    <t>Melhorar os almoços na cantina para as crianças comer melhor</t>
  </si>
  <si>
    <t>haver coisas para brincar-mos</t>
  </si>
  <si>
    <t>Eu gosto muito da minha escola , como está.</t>
  </si>
  <si>
    <t>Refeições gratuitas para todos, mais funcionários</t>
  </si>
  <si>
    <t>Promover mais visitas de estudo, para enriquecer o estudo dos alunos</t>
  </si>
  <si>
    <t>Os WC mais limpos e arrumados. Com papel higiénico e pensos higiénico</t>
  </si>
  <si>
    <t>Melhorar a qualidade das refeições na cantina.</t>
  </si>
  <si>
    <t>Têm demasidas horas vagas no almoço e em contrapartida n tem intervalo razoáveis entre aulas</t>
  </si>
  <si>
    <t>Melhorar tipo de alimentação na cantina e nos lanches, higiene nas casas de banho. Melhor sistema de internet.</t>
  </si>
  <si>
    <t>Maior envolvimento da família</t>
  </si>
  <si>
    <t>Acho que por vezes os professores não têm um comportamento adequado, sei que os alunos nem sempre são exemplo e se portam bem mas os professores também não têm direito de fazer certas coisas.</t>
  </si>
  <si>
    <t>Cacifos Escolares</t>
  </si>
  <si>
    <t>Para mim está tudo bem.</t>
  </si>
  <si>
    <t>Cacifos ou local para guardar mochilas, comida ba cantina</t>
  </si>
  <si>
    <t>Melhorar a alimentação;
Melhorar o acesso á papelaria;
Rever o profissionalismo de alguns professores.</t>
  </si>
  <si>
    <t>Mais segurança na escola</t>
  </si>
  <si>
    <t>Comida deixar de ser fornecida por uma empresa</t>
  </si>
  <si>
    <t>Haver um bebedouro para encher as garrafas de água e cacifos para ajudar os alunos a não forçarem tanto as costas.</t>
  </si>
  <si>
    <t>Não pedir a DJ para tocarem num palco, foi irritante e desnecessário</t>
  </si>
  <si>
    <t>Mais vigilância no recinto do recreio</t>
  </si>
  <si>
    <t>Mais vigilância no recinto do recreio .</t>
  </si>
  <si>
    <t>Mais vigilância no recinto da escola e mais disciplina.</t>
  </si>
  <si>
    <t>Melhorar os horários dos alunos, têm muito tempo livre entre as aulas</t>
  </si>
  <si>
    <t>Fazer maior reciclagem e poupar mais na utilização do papel .</t>
  </si>
  <si>
    <t>Gostaria que os alunos do 5 ano fossem mais protegidos porque muitas vezes sofrem de bullying</t>
  </si>
  <si>
    <t>Melhorar os horários</t>
  </si>
  <si>
    <t>Na minha opinião uma situação a melhorar é as condições dos balneários.
Por vezes no inverno é frio para fazer a higiene.</t>
  </si>
  <si>
    <t>Maior vigilância dos recreios.</t>
  </si>
  <si>
    <t>Menos tempo livre durante o dia.</t>
  </si>
  <si>
    <t>Maior inclusão dos alunos nas atividades. Escola mais inclusiva.</t>
  </si>
  <si>
    <t>Nada a acrescentar</t>
  </si>
  <si>
    <t>Igualdade para os alunos independente do escalao de abono. Programação das aulas de forma a evitar demaisadas horas livres</t>
  </si>
  <si>
    <t>Sugiro que haja disponível computador para todos os alunos, uma vez que no ato da matrícula já sabem quantos alunos terão. Não é de todo justo haver alunos que não receberam o seu computador durante todo o ano letivo, estando agora a terminar. Sendo prejudicados, uma vez que as provas são no computador.</t>
  </si>
  <si>
    <t>No geral este agrupamento é acessível aos encarregados de educação. Pessoalmente não tenho nenhum ponto negativo a referir.</t>
  </si>
  <si>
    <t>Proporcionar mais arividades físicas com as crianças.
Coordenação nas marcações de testes e inscrevê-las no giae, de forma a proporcionar organização de tempo.</t>
  </si>
  <si>
    <t>Mais organizacao.</t>
  </si>
  <si>
    <t>Muito bom</t>
  </si>
  <si>
    <t>Mais livros actuais</t>
  </si>
  <si>
    <t>Aulas de apenas 50 minutos</t>
  </si>
  <si>
    <t>O peso das mochilas, deveriam arranjar uma forma de evitar o peso excessivo.</t>
  </si>
  <si>
    <t>Ter a opção de 2 pratos de refeição.</t>
  </si>
  <si>
    <t>Dar ao aluno o direito de decidir: se certo professor não correspondesse ao parâmetros normais de ensinar/fazer entender a matéria entre outos....Se a turma toda concordar fazer a troca de professor.</t>
  </si>
  <si>
    <t>Reduzir o tempo de aulas.</t>
  </si>
  <si>
    <t xml:space="preserve"> Aulas de primeiros socorros obrigatória.</t>
  </si>
  <si>
    <t xml:space="preserve">Aulas de natação, não só na primária como em todos os anos escolares. </t>
  </si>
  <si>
    <t xml:space="preserve">Aulas de dança seria genial, libertava-os! Aulas diferentes com outros propósitos. </t>
  </si>
  <si>
    <t xml:space="preserve">Prepara los para a vida cá fora, aulas de como preencher o IRS, e para que serve.... Entre outros. </t>
  </si>
  <si>
    <t xml:space="preserve">Um Segurança/vigia na entrada das escolas. </t>
  </si>
  <si>
    <t>Evitar as filas no almoço, por máquinas automáticas para evitar transtornos.</t>
  </si>
  <si>
    <t xml:space="preserve">Abrir mais portas para o futuro, tipo estágios "1°emprego" antes de concluir o secundário, já sabendo o que querem seguir... </t>
  </si>
  <si>
    <t>Bebedouros de água espalhados pela escola</t>
  </si>
  <si>
    <t>A escola não tem condições nenhumas, funcionários não são competentes para cuidar das crianças, cantina com comida sem qualidade. 
Sugestões: arranjar funcionários competentes.</t>
  </si>
  <si>
    <t>Apesar de saber que não podem "fugir" muito à regra, mas uma melhoria nas refeições da cantina, poucas são as crianças/adolescentes que nao se queixam. Ja para nao falar que há dias que a ementa diz uma coisa e é servida outra.</t>
  </si>
  <si>
    <t>Mais ação contra o bullying</t>
  </si>
  <si>
    <t>Melhorar a estrutura docente e não docente</t>
  </si>
  <si>
    <t>Inovação para a escola</t>
  </si>
  <si>
    <t>Escola Filomena Mesquita não tem espaço coberto apropriado para as crianças brincarem em dias de chuva. A zona da cantina torna-se incomportável para tantas crianças.</t>
  </si>
  <si>
    <t xml:space="preserve"> Divulgarem mais e/ou melhor alguns eventos das escolas do agrupamento, nomeadamente os saraus.</t>
  </si>
  <si>
    <t xml:space="preserve">Usarem espaços mais apropriados e maiores que têm disponíveis para eventos da comunidade escolar, ou seja, eventos que a família e amigos possam estar e sejam convidados.
</t>
  </si>
  <si>
    <t>Lanche da manhã entre as 10h00 e as 10h30m</t>
  </si>
  <si>
    <t>O meu filho tem-se queixado da comida do refeitório desde que passou a ser uma empresa a fornecer.</t>
  </si>
  <si>
    <t>Fixe</t>
  </si>
  <si>
    <t>Ter mais opções de escolhas nas disciplinas, como por exemplo maior diversidade de línguas (alemão, espanhol, etc.) e maior diversidade de disciplinas para o 12 ano de escolaridade, como por exemplo direito.</t>
  </si>
  <si>
    <t>Haver mais bebedouros na escola.</t>
  </si>
  <si>
    <t>Existir clube de cães</t>
  </si>
  <si>
    <t>Ar condicionado nas salas</t>
  </si>
  <si>
    <t>Gostaria que, os bancos do recreio, fossem consertados.</t>
  </si>
  <si>
    <t>Ter bilhar</t>
  </si>
  <si>
    <t>Ter mais papel higiénico nas casas de banho.</t>
  </si>
  <si>
    <t>Gostava que a escola tivesse caçifos</t>
  </si>
  <si>
    <t>Clube de debate, grupo para proteção das crianças/adolescentes para ajudar nos problemas pessoais/na escola.</t>
  </si>
  <si>
    <t>As casas de banho não cheiram bem.</t>
  </si>
  <si>
    <t>Ter sempre papel nas casas de banho ou com as auxiliares.</t>
  </si>
  <si>
    <t>Interturmas</t>
  </si>
  <si>
    <t>Ter cacifos para podermos guardas as mochilas e etc, cada um teria o seu e assim não era preciso andar com a mochila às costas.</t>
  </si>
  <si>
    <t>Ter papel em todas as casas de banho e que os alunos devem respeitar as auxiliares</t>
  </si>
  <si>
    <t>Mais funcionários, mais comida para o bar , melhoramento das instalações no seu interiores, mais controlo de professores e alunos</t>
  </si>
  <si>
    <t>Mais variedade de comida no bar e mais atividades</t>
  </si>
  <si>
    <t>relvado e balizas novas para o campo</t>
  </si>
  <si>
    <t>mais variadade de comida no bar</t>
  </si>
  <si>
    <t>Maior variedade de comida do bar</t>
  </si>
  <si>
    <t>Mais comida po bar da escola</t>
  </si>
  <si>
    <t>Frutas no bar, mesas e cadeiras.</t>
  </si>
  <si>
    <t>Mais variedade de comida no bar, balizas novas no campo.</t>
  </si>
  <si>
    <t xml:space="preserve"> E mesas e cadeiras a frente do bar</t>
  </si>
  <si>
    <t>Peças de fruta no bar.</t>
  </si>
  <si>
    <t>Frutas</t>
  </si>
  <si>
    <t>Mais escolhas de comidas para ao bar e ter mais intervalo</t>
  </si>
  <si>
    <t>adicionar desporto escolar de volei</t>
  </si>
  <si>
    <t>Mais comida ao bar</t>
  </si>
  <si>
    <t>Poderia haver mesas no bar, por exemplo, e também adicionar uma equipa de desporto escolar de volei.</t>
  </si>
  <si>
    <t>A biblioteca da escola do arco podia estar mais tempo aberta assim como o bar e a papelaria podiam ficar abertos até às 17:25, que é a saida dos alunos</t>
  </si>
  <si>
    <t>casas de banho novas com papel higiénico, mais comida no bar,mais atividades fora da escola, cadeiras novas e na cantina também</t>
  </si>
  <si>
    <t>Ter mais dinâmicas</t>
  </si>
  <si>
    <t>Melhor o desporto escolar por exemplo criarem equipas de outros desportos , melhorar a comida do bar por mais variedades por exemplo Iogurtes de beber ect , melhorar o horário do almoço apartir do meio dia até as uma e cinquenta e cinco ninguém ter aulas para poderem almoçar</t>
  </si>
  <si>
    <t>Mais passeios escolares</t>
  </si>
  <si>
    <t>Passeios escolares</t>
  </si>
  <si>
    <t>Melhor comida para o bar,mais passeios escolares</t>
  </si>
  <si>
    <t>Devia haver mais passeios escolares</t>
  </si>
  <si>
    <t>Mais visitas de estudo</t>
  </si>
  <si>
    <t>Adicionar atividades na escola</t>
  </si>
  <si>
    <t>Mais alimentos no bar</t>
  </si>
  <si>
    <t>Ouvir a opinião dos alunos em relação aos passeios escolares</t>
  </si>
  <si>
    <t>Mais Passeios escolares mesas e cadeiras novas, pintura nas paredes do interior, ar condicionado nas salas</t>
  </si>
  <si>
    <t>melhorar o campo de futebol da escola</t>
  </si>
  <si>
    <t>Mesas para o bar</t>
  </si>
  <si>
    <t>Mesas de ping pong</t>
  </si>
  <si>
    <t>Mesas e cadeiras novas</t>
  </si>
  <si>
    <t>Mesas e cadeiras para o bar</t>
  </si>
  <si>
    <t xml:space="preserve">Pintura das paredes interiores </t>
  </si>
  <si>
    <t>Melhor internet</t>
  </si>
  <si>
    <t xml:space="preserve">Mais visitas de estudo </t>
  </si>
  <si>
    <t>Comida melhor confeccionada.</t>
  </si>
  <si>
    <t>Irmos mais vezes a biblioteca</t>
  </si>
  <si>
    <t>Interturmas de futsal</t>
  </si>
  <si>
    <t>Interturmas de fustal</t>
  </si>
  <si>
    <t>Interescolas de futsal</t>
  </si>
  <si>
    <t>Aumento do tempo para jogos interactivos na biblioteca.</t>
  </si>
  <si>
    <t>Nas aulas de cem minutos ter 5 minutos para ir a casa de banho ou comer alguma coisa</t>
  </si>
  <si>
    <t xml:space="preserve"> melhorar a comida da cantina</t>
  </si>
  <si>
    <t>Mais atividades escolares</t>
  </si>
  <si>
    <t>Ter menos aulas</t>
  </si>
  <si>
    <t>Sair da escola mais cedo um bocado</t>
  </si>
  <si>
    <t>Mais actividades escolares</t>
  </si>
  <si>
    <t>Ter casifos e mais área de desporto</t>
  </si>
  <si>
    <t>Haver clube de cozinha</t>
  </si>
  <si>
    <t>No intervalo podermos tar no corredor,ter armário</t>
  </si>
  <si>
    <t>A escola devia ser maior ter um campo de andebol</t>
  </si>
  <si>
    <t>Ter casifos,ter cadeiras confortáveis</t>
  </si>
  <si>
    <t xml:space="preserve"> mais opções de comida na cantina</t>
  </si>
  <si>
    <t>Comidas melhores.</t>
  </si>
  <si>
    <t>A escola devia de ter um intervalo entre as aulas de 100 minutos para ir há casa de banho, e a comida da cantina tem que ter TEMPERO.</t>
  </si>
  <si>
    <t>Ter mais proteção nas salas de educação física.</t>
  </si>
  <si>
    <t>Ter mais intervalos maiores e as aulas passaram a ser todas de 90 minutos.</t>
  </si>
  <si>
    <t>Melhorar as salas</t>
  </si>
  <si>
    <t>Mesas, Cadeiras</t>
  </si>
  <si>
    <t>Ter mais árvores</t>
  </si>
  <si>
    <t>Melhorar o tempo que se pode jogar jogos didáticos na biblioteca</t>
  </si>
  <si>
    <t>Ter um parque dentro da escola.</t>
  </si>
  <si>
    <t>Atualização dos computadores da escola</t>
  </si>
  <si>
    <t>Mudar cadeiras, mudar mesas</t>
  </si>
  <si>
    <t>Mais atividades e clubes</t>
  </si>
  <si>
    <t>A escola precisa de arranjar as salas de aula</t>
  </si>
  <si>
    <t>Campo de basquetebol</t>
  </si>
  <si>
    <t>Por cortinas nas salas que n tem</t>
  </si>
  <si>
    <t>Um torneio de xadrez para os alunos do clube de xadrez</t>
  </si>
  <si>
    <t>Haver doces na escola.</t>
  </si>
  <si>
    <t>O torneio de xadrez para os que estão no clube de xadrez.</t>
  </si>
  <si>
    <t>Arranjar as prateleiras do bar.</t>
  </si>
  <si>
    <t>fazer atividades</t>
  </si>
  <si>
    <t>Fazer campeonatos de inter turmas</t>
  </si>
  <si>
    <t>Campeonato de interturmas</t>
  </si>
  <si>
    <t>Mais atividades ao ar livre</t>
  </si>
  <si>
    <t>Fazer atividades</t>
  </si>
  <si>
    <t>Ter competições de mais jogos</t>
  </si>
  <si>
    <t>Cada periodo ter campeonato de jogos</t>
  </si>
  <si>
    <t>Ter cacifos.</t>
  </si>
  <si>
    <t>cacifos para cada um dos alunos</t>
  </si>
  <si>
    <t>Fazer mais pesquisas</t>
  </si>
  <si>
    <t>Ter cacifos na escola para ser um lugar mais seguro</t>
  </si>
  <si>
    <t>Ter mais intervalo</t>
  </si>
  <si>
    <t>Ter mais intervalo.</t>
  </si>
  <si>
    <t>Foi fixe.</t>
  </si>
  <si>
    <t>Foi fixe</t>
  </si>
  <si>
    <t>Ir ao castelo de Portugal</t>
  </si>
  <si>
    <t>Visita de estudo ao Porto, viagem no Douro</t>
  </si>
  <si>
    <t>Ir a um castelo</t>
  </si>
  <si>
    <t>Ir ao castro.</t>
  </si>
  <si>
    <t>Ir ao Porto, passear no Douro</t>
  </si>
  <si>
    <t>Ir ao parque aquático a Amarante.</t>
  </si>
  <si>
    <t>Ao parque aquático de Amarante.</t>
  </si>
  <si>
    <t>Ir ao castelo de Guimarães.</t>
  </si>
  <si>
    <t>Em Ribeira de Pena, " Pena parque"</t>
  </si>
  <si>
    <t>Em Ribeira de pena "pena parque"</t>
  </si>
  <si>
    <t>Deve se meter casifos</t>
  </si>
  <si>
    <t>Melhorar a tecnologia das salas como por exemplo novos computadores.</t>
  </si>
  <si>
    <t>Ter aulas no pavilhão em física.</t>
  </si>
  <si>
    <t>Melhorar os computadores</t>
  </si>
  <si>
    <t>Meter novos computadores</t>
  </si>
  <si>
    <t>Melhorar os computadores de TIC</t>
  </si>
  <si>
    <t>Renovar o ar condicionado do balneário</t>
  </si>
  <si>
    <t>Em vez de aulas de 100 minutos seguidas devemos ter, por exemplo, um intervalo de pelo menos 5 minutos no meio da aula.</t>
  </si>
  <si>
    <t>Melhor comida na cantina, melhores condições tecnológicas, melhoria do pavilhão escolar, aumento do horário de almoço para algumas turmas.</t>
  </si>
  <si>
    <t>Ar condicionado nas salas em bom estado, quer para quente quer para frio.</t>
  </si>
  <si>
    <t>Falar sobre educação financeira.</t>
  </si>
  <si>
    <t>Intervalos para almoçar maiores.</t>
  </si>
  <si>
    <t>Cantina mais organizada.</t>
  </si>
  <si>
    <t>Balneários em bom estado.</t>
  </si>
  <si>
    <t>Somente aulas de 50 minutos, com intervalos de 10 minutos no meio</t>
  </si>
  <si>
    <t>Mais visitas de estudo.</t>
  </si>
  <si>
    <t>Cacifos.</t>
  </si>
  <si>
    <t>e balneários mais organizados em bom estado.</t>
  </si>
  <si>
    <t>mais visitas de estudo</t>
  </si>
  <si>
    <t xml:space="preserve"> ar condicionado em bom estado: quente para o tempo frio e frio para o tempo quente, cacifos,</t>
  </si>
  <si>
    <t>Intervalos do almoço maiores</t>
  </si>
  <si>
    <t>Podiam colocar clássicos na escola.</t>
  </si>
  <si>
    <t>só aulas de 50 minutos,</t>
  </si>
  <si>
    <t xml:space="preserve"> cacifos</t>
  </si>
  <si>
    <t>balneários em bom estado</t>
  </si>
  <si>
    <t>Intervalos de almoço maiores</t>
  </si>
  <si>
    <t>Mesa de bilhar</t>
  </si>
  <si>
    <t>Matraquilhos</t>
  </si>
  <si>
    <t>Livros digitais</t>
  </si>
  <si>
    <t>Cacifo.</t>
  </si>
  <si>
    <t>Cacifos para guardar as mochilas,as "prateleiras" no bar são perigosas, alguns alunos podem vir a "roubar" materiais.</t>
  </si>
  <si>
    <t>No bar ou noutro sítio ter jogos para os alunos passarem o tempo como por exemplo: Jogo dos matraquilhos, jogo das setas etc</t>
  </si>
  <si>
    <t>Cacifos para o 3 ciclo ou melhores computadores</t>
  </si>
  <si>
    <t>Ter ps5 na biblioteca o stor de freeds ir para a Inglaterra os stores de educação física não serem gordos nem pedófilos.</t>
  </si>
  <si>
    <t>acho que podíamos andar nos corredores mesmo durante as aulas, eu não vejo um problema</t>
  </si>
  <si>
    <t>acho que devíamos ter clube de dança.</t>
  </si>
  <si>
    <t>Acho que a escola devia ter cacifos, o pavilhão devia ter alguma coisa nas janelas para não deixar o sol entrar porque atrapalha a visão durante as aulas de educação física</t>
  </si>
  <si>
    <t xml:space="preserve">ter mais paciência connosco, </t>
  </si>
  <si>
    <t xml:space="preserve"> tratar melhor os alunos</t>
  </si>
  <si>
    <t xml:space="preserve"> haver respeito de ambos os lados e ter melhor condições nas salas de aula .</t>
  </si>
  <si>
    <t>Ter mais atividades,</t>
  </si>
  <si>
    <t xml:space="preserve"> melhorar a comida,</t>
  </si>
  <si>
    <t>Melhorar a comida, acho que alguns os professores nos deviam tratar muito melhor e permitir as chicletes na aula</t>
  </si>
  <si>
    <t>Ter jogos para que os alunos passem o tempo exemplo: jogo dos matraquilhos</t>
  </si>
  <si>
    <t>A escola deveria ter cacifos, pois é bastante cansativo sempre está a carregar manuais na pasta... Por exemplo, eu sempre tenho dores na costa por causa de tal coisa.</t>
  </si>
  <si>
    <t>Melhores pcs</t>
  </si>
  <si>
    <t>Deixar andar nos corredores, cacifos e melhorar os compotadores.</t>
  </si>
  <si>
    <t>Professores menos armansos e auxiliares menos raivosas.</t>
  </si>
  <si>
    <t>Não stressar e subcarregar os alunos em época letiva</t>
  </si>
  <si>
    <t>Optar por aprendizagens interativas</t>
  </si>
  <si>
    <t>Haver um clube de voleibol feminino e masculino, onde possamos competir com outras escolas</t>
  </si>
  <si>
    <t>Melhorar a qualidade dos computadores que nos são fornecidos na biblioteca escolar</t>
  </si>
  <si>
    <t>Disponibilizar cacifos com uma chave para não andarmos carregados com os livros o dia todo</t>
  </si>
  <si>
    <t xml:space="preserve">mais variedade de comida no bar e na máquina. </t>
  </si>
  <si>
    <t xml:space="preserve">Mais alimentos no bar. </t>
  </si>
  <si>
    <t>Quando chove o pavilhão fica todo molhado. Podiam reformalo mas não o fazem, Assim perdemos as aulas de educação física, Assim prejudicam as notas os alunos.</t>
  </si>
  <si>
    <t xml:space="preserve">Cacifos. </t>
  </si>
  <si>
    <t xml:space="preserve">Deveríamos ter permissão para andar dentro da escola quando está chuva. </t>
  </si>
  <si>
    <t xml:space="preserve">Devia se arranjar o pavilhão, entra frequentemente água o que prejudica a nossa aprendizagem e põe em causa a nossa segurança. </t>
  </si>
  <si>
    <t>E arranjar os bancos no recreio pois estes estão partidos.</t>
  </si>
  <si>
    <t xml:space="preserve">As ementas na cantina também podiam ser mais variadas e ter melhor qualidade! </t>
  </si>
  <si>
    <t>O material de educação física podia estar em melhores estado, os coletes cheiram pessimamente mal, há bolas vazias…</t>
  </si>
  <si>
    <t xml:space="preserve">Acho também que apesar de já nos terem informado que não há espaço para cacifos, que deviam fazer um esforço, há alunos mais velhos que não precisam de tantos livros e os mais novos que têm menos, então penso que esses alunos não precisam de cacifos, assim podemos reduzir o número de cacifos necessários… </t>
  </si>
  <si>
    <t>Sugiro que a Dona Glória (funcionária que fica no portão) trate os alunos com respeito e que comece a ser menos mal educada connosco, acredito que todos os alunos se sentem pelo menos ofendidos, quando ela nos trata mal SEM MOTIVOS!</t>
  </si>
  <si>
    <t>Os professores podiam baixar o tom de voz quando fala com os alunos</t>
  </si>
  <si>
    <t>cartão de escola que dê para sírios pertos</t>
  </si>
  <si>
    <t>Haver bebedouros</t>
  </si>
  <si>
    <t>Sim</t>
  </si>
  <si>
    <t>Fazermos mais atividades relacionadas á arte</t>
  </si>
  <si>
    <t>Melhores condições e material para educação física</t>
  </si>
  <si>
    <t>Melhorar a internet da escola</t>
  </si>
  <si>
    <t>Haver Cacifos</t>
  </si>
  <si>
    <t>Haver mais cursos</t>
  </si>
  <si>
    <t>Não realizarem as visitas de estudo às quartas, porque se eu quiser ir a uma consulta, ou necessidade do género, tenho de faltar às aulas.</t>
  </si>
  <si>
    <t>Extrema salsa picante e média salsa picante, pra lo almosarmos con nos colegas una salsita picante</t>
  </si>
  <si>
    <t>Voltar a pôr a bicicleta que carrega ao pedalar.</t>
  </si>
  <si>
    <t>Haver mais articulação com a academia de música.</t>
  </si>
  <si>
    <t>não realizar visitas de estudo às quartas-feiras</t>
  </si>
  <si>
    <t>Balizas com rede</t>
  </si>
  <si>
    <t>Balizas</t>
  </si>
  <si>
    <t>Balisas no campo de futebol.</t>
  </si>
  <si>
    <t>Baloiços</t>
  </si>
  <si>
    <t>Um campo de futebol melhor.</t>
  </si>
  <si>
    <t>Coberto até ao pavilhão, marcações novas no campo, balizas com redes, cestos de basquetebol.</t>
  </si>
  <si>
    <t>Computadores melhores, melhor internet</t>
  </si>
  <si>
    <t xml:space="preserve"> Mais segurança nas escolas</t>
  </si>
  <si>
    <t>Mais apoios para os bons alunos que não têm escalão</t>
  </si>
  <si>
    <t>Nós precisamos de balizas, porque o campo já não é mais usado por não ter balizas.</t>
  </si>
  <si>
    <t>Alargar os horários dos autocarros em dia de visitas de estudo , também podiam aver umas mesas no bar da escola</t>
  </si>
  <si>
    <t>Precisamos de balizas</t>
  </si>
  <si>
    <t>As minhas sugestões é, balizas para o campo e melhorar o equipamento para a sala de TIC</t>
  </si>
  <si>
    <t>precisamos de melhor equipamento para as aulas de tic e balizas e cestos.</t>
  </si>
  <si>
    <t xml:space="preserve"> Comprar mais materiais para educação física, melhorar os equipamentos informáticos</t>
  </si>
  <si>
    <t>Melhorar as casas de banho,</t>
  </si>
  <si>
    <t>Acho que deveríamos ter melhor equipamento na sala de TIC.</t>
  </si>
  <si>
    <t>Meter balizas na escola</t>
  </si>
  <si>
    <t>Mais opções de alimento no bar ex: doces, salgados,barritas,etc.</t>
  </si>
  <si>
    <t>Nós precisamos de balizas,porque o campo não esta a ser mais usado</t>
  </si>
  <si>
    <t>Melhorar o equipamento para as aulas de tic e acho que não devemos ter 3 horas seguidas com o mesmo professor porque é cansativo não só para os alunos mas também para o professor.</t>
  </si>
  <si>
    <t>Ter balizas no campo e computadores novos para a sala de TIC</t>
  </si>
  <si>
    <t>Duas balizas, computadores novos.</t>
  </si>
  <si>
    <t>Uma sugestão é quando temos uma visita de estudo chegamos muito cedo porque há pessoas que so tem um autocarro para ir para casa devia a câmera Municipal arranjar um transporte para levar a casa e assim chegávamos mais tarde da visita de estudo</t>
  </si>
  <si>
    <t>Haver horários ESCRITOS (para as auxiliares do Bar dos alunos e da Papelaria para lanches, pausas, etc..)</t>
  </si>
  <si>
    <t>Dispensadores de água nos corredores (pedir por exemplo a uma funcionária um copo de plástico para beber a água)</t>
  </si>
  <si>
    <t>Melhor equipamentos eletrónicos das salas de aula (computadores, teclados, ratos, etc...)</t>
  </si>
  <si>
    <t>Alargamento dos horários de autocarro no final do dia de aulas (ex: um autocarro às 17:50h e outro autocarro às 18:40h)</t>
  </si>
  <si>
    <t xml:space="preserve">Poderíamos ter mesas e cadeiras para poder estar sentados à beira do bar, em vez de estarem lá a jogar à “bola de papel” e a estragar tudo. </t>
  </si>
  <si>
    <t xml:space="preserve">O subsídio deveria ser dado a todos os alunos, nem que fosse mais baixo pois para aqueles que não o recebem, os pais também trabalham para ganharem o seu próprio dinheiro e também têm contas a pagar. </t>
  </si>
  <si>
    <t xml:space="preserve">A internet deveria poder ser utilizada por todos os alunos e não só por aqueles que têm android, pois os iPhones não dão para aceder à internet, logo os alunos têm de ter a sua internet. </t>
  </si>
  <si>
    <t xml:space="preserve">O material da sala de tic, tais como, computadores e teclados deveriam ter um melhor material a constitui-los. </t>
  </si>
  <si>
    <t xml:space="preserve">As aulas com a mesma professora não deviam ser tão grandes, ter 3 horas de aulas é cansativo tanto para os alunos como para o professor(a). </t>
  </si>
  <si>
    <t>Um restauro do campo e das antigas casas de banho</t>
  </si>
  <si>
    <t>Melhorar o campo de futebol/basquet da Escola Básica do Arco de Baúlhe</t>
  </si>
  <si>
    <t>Meter balizas e meter erva falsa no campo de futebol</t>
  </si>
  <si>
    <t xml:space="preserve">Ter mais materiais para experiências no laboratório. </t>
  </si>
  <si>
    <t>Melhorar os computadores da sala de TIC da Escola do Arco de Baúlhe.</t>
  </si>
  <si>
    <t>Haver mais salas de convívio.</t>
  </si>
  <si>
    <t>Melhorar os cacifos.</t>
  </si>
  <si>
    <t>Melhorar as salas de aula.</t>
  </si>
  <si>
    <t xml:space="preserve">Melhorar os computadores da salas de TIC </t>
  </si>
  <si>
    <t>Salão de jogos (matraquilhos)</t>
  </si>
  <si>
    <t xml:space="preserve">Melhorar as salas de aula </t>
  </si>
  <si>
    <t>Melhorar a internet</t>
  </si>
  <si>
    <t>Melhorar a internet e os computadores</t>
  </si>
  <si>
    <t>Ir mais longe</t>
  </si>
  <si>
    <t>espaço de entretimento (sala de convívio)</t>
  </si>
  <si>
    <t>Esge ano letivo, houve mais atividades disponíveis para a participação dos anos, na minha opinião a escola devia continuar assim, pois estas atividades são necessárias para o convivio dos alunos.</t>
  </si>
  <si>
    <t>Este ano, penso que tem havido mais atividades disponíveis, mas mesmo assim acho que devia haver mais, ao longo do ano.</t>
  </si>
  <si>
    <t>Os funcionários da escola deveriam estar mais atentos às situações de violência entre alunos.</t>
  </si>
  <si>
    <t>Bancos novos e mais mesas e cadeiras no bar</t>
  </si>
  <si>
    <t>Ter relva no campo de futebol e ter armários.</t>
  </si>
  <si>
    <t>Dar aulas de espanhol invés de francês</t>
  </si>
  <si>
    <t>Renovar a escola já que está toda a cair.</t>
  </si>
  <si>
    <t xml:space="preserve">O bar dos alunos com mais coisas e a sala pequena maior com pelo menos uma torneira. </t>
  </si>
  <si>
    <t xml:space="preserve">Arrumar os bancos para o próximo ano letivo seria muito bom e acho isso um avanço se calhar modavam para uns mais resistentes. </t>
  </si>
  <si>
    <t>Ter professores para outras línguas sem ser Francês</t>
  </si>
  <si>
    <t>Não ter francês.</t>
  </si>
  <si>
    <t>Ter opção de não ter inglês</t>
  </si>
  <si>
    <t>Ter espanhol e não francês</t>
  </si>
  <si>
    <t>Campo com relva e um bebedouro</t>
  </si>
  <si>
    <t>Ter cacifos, e o tempo das aulas de 100 minutos diminuírem ou terem algum intervalo no meio</t>
  </si>
  <si>
    <t>Ter mais tempo para almoçar.</t>
  </si>
  <si>
    <t>Ter cadeiras mais confortáveis no bar.</t>
  </si>
  <si>
    <t>Relva no canpo de futebol.</t>
  </si>
  <si>
    <t>Bom</t>
  </si>
  <si>
    <t>O 6A propõe a criação de um Clube de Debate.</t>
  </si>
  <si>
    <t>Não Docente</t>
  </si>
  <si>
    <t>Maior aproveitamento dos espaços ,,arrecadações</t>
  </si>
  <si>
    <t>Mudar a vigelencia da escola no entrevalo</t>
  </si>
  <si>
    <t>Bancos exteriores para os alunos.</t>
  </si>
  <si>
    <t>Os bancos no exterior em frente à escola para os meninos que chegam às 8</t>
  </si>
  <si>
    <t>Mais árvores no exterior com bancos para os alunos</t>
  </si>
  <si>
    <t>Pagina do Agrupamento deveria estar/ser atualizada regularmente</t>
  </si>
  <si>
    <t>Melhor funcionamento da página do agrupamento.</t>
  </si>
  <si>
    <t>Docente</t>
  </si>
  <si>
    <t xml:space="preserve">Deveriam ser criadas soluções para melhorar a divulgação das atividades. </t>
  </si>
  <si>
    <t>Mais tecnologia digital na entrada da escola.</t>
  </si>
  <si>
    <t>Melhoramento do campo de jogos ( exterior)</t>
  </si>
  <si>
    <t>Melhor gestão do calendário do Paa</t>
  </si>
  <si>
    <t xml:space="preserve"> gostei muito de trabalhar cá! Alunos com dificuldades mas muito educados. Todos muito simpáticos! Obrigada a todos!</t>
  </si>
  <si>
    <t xml:space="preserve">A reprografia devia de estar aberta à hora de almoço </t>
  </si>
  <si>
    <t>O dia das reuniões devia de ser rotativo, pois os professores com dia sem componente letiva à quarta-feira, foram mais prejudicados.</t>
  </si>
  <si>
    <t>Era importante, se possível, cada turma ter a sua própria sala.</t>
  </si>
  <si>
    <t>Reforçar a cultura de respeito e empatia</t>
  </si>
  <si>
    <t>Criação de eventos e um maior envolvimento da comunidade</t>
  </si>
  <si>
    <t>As salas estarem abertas ou haver chave mestra</t>
  </si>
  <si>
    <t xml:space="preserve">Os professores com horas de Biblioteca devem ser orientadas para o trabalho a realizar junto dos alunos e/ou outras atividades. </t>
  </si>
  <si>
    <t xml:space="preserve">Cada grupo disciplinar ter a liberdade de propor as visitas de estudo ou aulas de campo consoante os seus interesses pedagógicos e Curriculares. </t>
  </si>
  <si>
    <t>Proporcionar um tempo de Oferta de Escola para os DT, ou seja, os diretores de turma precisam de estar com os alunos turma para resolver assuntos mais burocráticos, ouvir os alunos e oriental-los</t>
  </si>
  <si>
    <t xml:space="preserve">A disciplina de Cidadania não deveria ser lecionada pelo diretor de turma que só está com a mesma uma vez por semana. Ou seja, o aluno passa muito tempo, durante um dia, com a Dt. Oito dias depois volta a encontrar com a DT. </t>
  </si>
  <si>
    <t>Alargar o horário dos autocarros de forma a que se possam realizar atividades até mais tarde, isto é, em dia de saída da escola os alunos não corram o risco de chegarem mais tarde e não terem autocarros.</t>
  </si>
  <si>
    <t>A minha sugestão é criar mais visitas de estudos.
Arranjar a área do palco.</t>
  </si>
  <si>
    <t xml:space="preserve">Ir mais vezes para a biblioteca </t>
  </si>
  <si>
    <t>Haver clube de natação</t>
  </si>
  <si>
    <t>Mais espaço para o desporto</t>
  </si>
  <si>
    <t>mais confortabilidade no bar e na entrada</t>
  </si>
  <si>
    <t xml:space="preserve">Uma caixa com pensos higiénicos na casa de banho das meninas </t>
  </si>
  <si>
    <t>Melhores computadores na biblioteca</t>
  </si>
  <si>
    <t xml:space="preserve">Ouvesse mais auxiliares </t>
  </si>
  <si>
    <t xml:space="preserve">Melhorar o pavilhão </t>
  </si>
  <si>
    <t>Não ter aulas e ter mais intervalo</t>
  </si>
  <si>
    <t>Haver mais ecopontos de reciclagem espalhados pela escola.</t>
  </si>
  <si>
    <t xml:space="preserve">Ir ao pena pena parque </t>
  </si>
  <si>
    <t>Ter uma mesa de matraquilhos.</t>
  </si>
  <si>
    <t>Podiam deixar os alunos ficarem dentro das salas de aula durante o intervalo, para o caso de nenhum roubar nada, trancavam as coisas na gaveta que tem na mesa do professor.</t>
  </si>
  <si>
    <t xml:space="preserve">Os bancos que estão no lado de fora, muitos estão partidos e em alguns lugares como ao lado da direção (no coberto) não há bancos e antes tinha, gostava que houvesse denovo. </t>
  </si>
  <si>
    <t>Os professores têm cacifos e usam muitos menos manuais e cadernos do que nós (alunos).</t>
  </si>
  <si>
    <t xml:space="preserve">Coberto do recreio até ao pavilhão </t>
  </si>
  <si>
    <t>Meter barras no campo</t>
  </si>
  <si>
    <t>Campo com relva</t>
  </si>
  <si>
    <t xml:space="preserve">Está incrível </t>
  </si>
  <si>
    <t xml:space="preserve">Fazer a receção aos professores que chegam pela primeira vez ao Agrupamento. </t>
  </si>
  <si>
    <t xml:space="preserve">Não usar o tempo de Cidadania para tratar de assuntos, muitas vezes, alheios à disciplina. </t>
  </si>
  <si>
    <t xml:space="preserve">Melhorar o campo de Futebol e Basquetebol </t>
  </si>
  <si>
    <t>Mais passeios escolares; Mesas para o bar; Internet melhor; Mais mesas e bancos para o exterior;</t>
  </si>
  <si>
    <t xml:space="preserve">Mais atenção aos miúdos com necessidades especiais; Mais vigilância nos corredores </t>
  </si>
  <si>
    <t>Na minha opinião os alunos deveriam de ter aulas até mais tarde. Dificulta-me quando sai às 14h. Nem sempre os clubes coincidem com os horários livres</t>
  </si>
  <si>
    <t>Instalação de cacifos na escola</t>
  </si>
  <si>
    <t>Mais atividades escolares ; Mais coisas de matemática</t>
  </si>
  <si>
    <t>Mais atividades no screach</t>
  </si>
  <si>
    <t>Mais coisas com scratch</t>
  </si>
  <si>
    <t>mais papel higiénico em todas as cabines!</t>
  </si>
  <si>
    <t xml:space="preserve">Cacifos,  melhores condições do ginásio (pinga) , quadros infantis com melhor qualidade, melhorar os computadores das sala de TIC e da biblioteca, </t>
  </si>
  <si>
    <t>Avaliação</t>
  </si>
  <si>
    <t>Área de Intervenção</t>
  </si>
  <si>
    <t>Contagem de Carimbo de data/hora</t>
  </si>
  <si>
    <t>Rótulos de Linha</t>
  </si>
  <si>
    <t>Total Geral</t>
  </si>
  <si>
    <t>(em branco)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</si>
</sst>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sz val="11"/>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0" fillId="0" borderId="1" xfId="0" applyBorder="1"/>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textRotation="90" wrapText="1"/>
    </xf>
    <xf numFmtId="2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22"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wrapText="1"/>
    </xf>
    <xf numFmtId="0" fontId="0" fillId="0" borderId="0" xfId="0" pivotButton="1" applyAlignment="1">
      <alignment wrapText="1"/>
    </xf>
    <xf numFmtId="164" fontId="0" fillId="0" borderId="1" xfId="1" applyNumberFormat="1" applyFont="1" applyBorder="1"/>
    <xf numFmtId="0" fontId="0" fillId="0" borderId="3" xfId="1" applyNumberFormat="1" applyFont="1" applyBorder="1"/>
    <xf numFmtId="0" fontId="0" fillId="3" borderId="0" xfId="0" applyFill="1"/>
    <xf numFmtId="0" fontId="0" fillId="3" borderId="0" xfId="0" applyFill="1" applyAlignment="1">
      <alignment wrapText="1"/>
    </xf>
    <xf numFmtId="0" fontId="0" fillId="3" borderId="0" xfId="0" applyNumberFormat="1" applyFill="1"/>
    <xf numFmtId="0" fontId="0" fillId="0" borderId="0" xfId="0" applyAlignment="1">
      <alignment horizontal="left" wrapText="1"/>
    </xf>
    <xf numFmtId="0" fontId="0" fillId="4" borderId="0" xfId="0" applyFill="1"/>
  </cellXfs>
  <cellStyles count="2">
    <cellStyle name="Normal" xfId="0" builtinId="0"/>
    <cellStyle name="Percentagem" xfId="1" builtinId="5"/>
  </cellStyles>
  <dxfs count="57">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bgColor rgb="FFC00000"/>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color theme="1"/>
      </font>
      <border>
        <bottom style="thin">
          <color theme="4"/>
        </bottom>
        <vertical/>
        <horizontal/>
      </border>
    </dxf>
    <dxf>
      <font>
        <sz val="6"/>
        <color theme="1"/>
      </font>
      <fill>
        <patternFill>
          <bgColor theme="2"/>
        </patternFill>
      </fill>
      <border diagonalUp="0" diagonalDown="0">
        <left/>
        <right/>
        <top/>
        <bottom/>
        <vertical/>
        <horizontal/>
      </border>
    </dxf>
  </dxfs>
  <tableStyles count="1" defaultTableStyle="TableStyleMedium2" defaultPivotStyle="PivotStyleLight16">
    <tableStyle name="SlicerStyleDark1 2" pivot="0" table="0" count="10">
      <tableStyleElement type="wholeTable" dxfId="56"/>
      <tableStyleElement type="headerRow" dxfId="5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ln>
              <a:solidFill>
                <a:schemeClr val="bg2">
                  <a:lumMod val="50000"/>
                </a:schemeClr>
              </a:solidFill>
            </a:ln>
          </c:spPr>
          <c:dPt>
            <c:idx val="0"/>
            <c:bubble3D val="0"/>
            <c:spPr>
              <a:solidFill>
                <a:srgbClr val="FFFF00"/>
              </a:solidFill>
              <a:ln>
                <a:solidFill>
                  <a:schemeClr val="bg2">
                    <a:lumMod val="50000"/>
                  </a:schemeClr>
                </a:solidFill>
              </a:ln>
            </c:spPr>
          </c:dPt>
          <c:dPt>
            <c:idx val="1"/>
            <c:bubble3D val="0"/>
            <c:spPr>
              <a:solidFill>
                <a:srgbClr val="92D050"/>
              </a:solidFill>
              <a:ln>
                <a:solidFill>
                  <a:schemeClr val="bg2">
                    <a:lumMod val="50000"/>
                  </a:schemeClr>
                </a:solidFill>
              </a:ln>
            </c:spPr>
          </c:dPt>
          <c:dPt>
            <c:idx val="2"/>
            <c:bubble3D val="0"/>
            <c:spPr>
              <a:solidFill>
                <a:srgbClr val="00B050"/>
              </a:solidFill>
              <a:ln>
                <a:solidFill>
                  <a:schemeClr val="bg2">
                    <a:lumMod val="50000"/>
                  </a:schemeClr>
                </a:solidFill>
              </a:ln>
            </c:spPr>
          </c:dPt>
          <c:cat>
            <c:numRef>
              <c:f>Analisis!$O$5:$O$7</c:f>
              <c:numCache>
                <c:formatCode>General</c:formatCode>
                <c:ptCount val="3"/>
                <c:pt idx="0">
                  <c:v>3</c:v>
                </c:pt>
                <c:pt idx="1">
                  <c:v>4</c:v>
                </c:pt>
                <c:pt idx="2">
                  <c:v>5</c:v>
                </c:pt>
              </c:numCache>
            </c:numRef>
          </c:cat>
          <c:val>
            <c:numRef>
              <c:f>Analisis!$Q$5:$Q$7</c:f>
              <c:numCache>
                <c:formatCode>General</c:formatCode>
                <c:ptCount val="3"/>
                <c:pt idx="0">
                  <c:v>4.2553191489361701</c:v>
                </c:pt>
                <c:pt idx="1">
                  <c:v>68.085106382978722</c:v>
                </c:pt>
                <c:pt idx="2">
                  <c:v>27.659574468085108</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Analisis!$K$4</c:f>
              <c:strCache>
                <c:ptCount val="1"/>
                <c:pt idx="0">
                  <c:v>548</c:v>
                </c:pt>
              </c:strCache>
            </c:strRef>
          </c:tx>
          <c:spPr>
            <a:solidFill>
              <a:schemeClr val="accent1"/>
            </a:solidFill>
            <a:ln>
              <a:solidFill>
                <a:schemeClr val="bg2">
                  <a:lumMod val="50000"/>
                </a:schemeClr>
              </a:solidFill>
            </a:ln>
          </c:spPr>
          <c:dPt>
            <c:idx val="1"/>
            <c:bubble3D val="0"/>
            <c:spPr>
              <a:solidFill>
                <a:schemeClr val="accent2"/>
              </a:solidFill>
              <a:ln>
                <a:solidFill>
                  <a:schemeClr val="bg2">
                    <a:lumMod val="50000"/>
                  </a:schemeClr>
                </a:solidFill>
              </a:ln>
            </c:spPr>
          </c:dPt>
          <c:dPt>
            <c:idx val="2"/>
            <c:bubble3D val="0"/>
            <c:spPr>
              <a:solidFill>
                <a:schemeClr val="accent3"/>
              </a:solidFill>
              <a:ln>
                <a:solidFill>
                  <a:schemeClr val="bg2">
                    <a:lumMod val="50000"/>
                  </a:schemeClr>
                </a:solidFill>
              </a:ln>
            </c:spPr>
          </c:dPt>
          <c:dPt>
            <c:idx val="3"/>
            <c:bubble3D val="0"/>
            <c:spPr>
              <a:solidFill>
                <a:schemeClr val="accent4"/>
              </a:solidFill>
              <a:ln>
                <a:solidFill>
                  <a:schemeClr val="bg2">
                    <a:lumMod val="50000"/>
                  </a:schemeClr>
                </a:solidFill>
              </a:ln>
            </c:spPr>
          </c:dPt>
          <c:dPt>
            <c:idx val="4"/>
            <c:bubble3D val="0"/>
            <c:spPr>
              <a:solidFill>
                <a:schemeClr val="accent5"/>
              </a:solidFill>
              <a:ln>
                <a:solidFill>
                  <a:schemeClr val="bg2">
                    <a:lumMod val="50000"/>
                  </a:schemeClr>
                </a:solidFill>
              </a:ln>
            </c:spPr>
          </c:dPt>
          <c:dPt>
            <c:idx val="5"/>
            <c:bubble3D val="0"/>
            <c:spPr>
              <a:solidFill>
                <a:schemeClr val="accent6"/>
              </a:solidFill>
              <a:ln>
                <a:solidFill>
                  <a:schemeClr val="bg2">
                    <a:lumMod val="50000"/>
                  </a:schemeClr>
                </a:solidFill>
              </a:ln>
            </c:spPr>
          </c:dPt>
          <c:dPt>
            <c:idx val="6"/>
            <c:bubble3D val="0"/>
            <c:spPr>
              <a:solidFill>
                <a:schemeClr val="bg2">
                  <a:lumMod val="75000"/>
                </a:schemeClr>
              </a:solidFill>
              <a:ln>
                <a:solidFill>
                  <a:schemeClr val="bg2">
                    <a:lumMod val="50000"/>
                  </a:schemeClr>
                </a:solidFill>
              </a:ln>
            </c:spPr>
          </c:dPt>
          <c:cat>
            <c:strRef>
              <c:f>Analisis!$J$5:$J$11</c:f>
              <c:strCache>
                <c:ptCount val="7"/>
                <c:pt idx="0">
                  <c:v>Alimentação</c:v>
                </c:pt>
                <c:pt idx="1">
                  <c:v>Atividades</c:v>
                </c:pt>
                <c:pt idx="2">
                  <c:v>Equipamentos</c:v>
                </c:pt>
                <c:pt idx="3">
                  <c:v>Higiéne</c:v>
                </c:pt>
                <c:pt idx="4">
                  <c:v>Horário</c:v>
                </c:pt>
                <c:pt idx="5">
                  <c:v>Outros</c:v>
                </c:pt>
                <c:pt idx="6">
                  <c:v>Segurança</c:v>
                </c:pt>
              </c:strCache>
            </c:strRef>
          </c:cat>
          <c:val>
            <c:numRef>
              <c:f>Analisis!$L$5:$L$11</c:f>
              <c:numCache>
                <c:formatCode>General</c:formatCode>
                <c:ptCount val="7"/>
                <c:pt idx="0">
                  <c:v>11.861313868613138</c:v>
                </c:pt>
                <c:pt idx="1">
                  <c:v>17.883211678832119</c:v>
                </c:pt>
                <c:pt idx="2">
                  <c:v>42.153284671532845</c:v>
                </c:pt>
                <c:pt idx="3">
                  <c:v>2.7372262773722631</c:v>
                </c:pt>
                <c:pt idx="4">
                  <c:v>6.2043795620437958</c:v>
                </c:pt>
                <c:pt idx="5">
                  <c:v>13.138686131386862</c:v>
                </c:pt>
                <c:pt idx="6">
                  <c:v>6.0218978102189782</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19050</xdr:colOff>
      <xdr:row>2</xdr:row>
      <xdr:rowOff>19050</xdr:rowOff>
    </xdr:from>
    <xdr:to>
      <xdr:col>20</xdr:col>
      <xdr:colOff>523875</xdr:colOff>
      <xdr:row>5</xdr:row>
      <xdr:rowOff>76200</xdr:rowOff>
    </xdr:to>
    <xdr:sp macro="" textlink="">
      <xdr:nvSpPr>
        <xdr:cNvPr id="2" name="Rectângulo arredondado 1"/>
        <xdr:cNvSpPr/>
      </xdr:nvSpPr>
      <xdr:spPr>
        <a:xfrm>
          <a:off x="638175" y="400050"/>
          <a:ext cx="10868025" cy="628650"/>
        </a:xfrm>
        <a:prstGeom prst="roundRect">
          <a:avLst>
            <a:gd name="adj" fmla="val 3846"/>
          </a:avLst>
        </a:prstGeom>
        <a:solidFill>
          <a:schemeClr val="bg2"/>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pt-PT" sz="1200" b="1" cap="small" baseline="0">
            <a:solidFill>
              <a:sysClr val="windowText" lastClr="000000"/>
            </a:solidFill>
          </a:endParaRPr>
        </a:p>
      </xdr:txBody>
    </xdr:sp>
    <xdr:clientData/>
  </xdr:twoCellAnchor>
  <xdr:twoCellAnchor>
    <xdr:from>
      <xdr:col>10</xdr:col>
      <xdr:colOff>504826</xdr:colOff>
      <xdr:row>3</xdr:row>
      <xdr:rowOff>133350</xdr:rowOff>
    </xdr:from>
    <xdr:to>
      <xdr:col>13</xdr:col>
      <xdr:colOff>142876</xdr:colOff>
      <xdr:row>5</xdr:row>
      <xdr:rowOff>95250</xdr:rowOff>
    </xdr:to>
    <xdr:sp macro="" textlink="">
      <xdr:nvSpPr>
        <xdr:cNvPr id="3" name="Rectângulo arredondado 2"/>
        <xdr:cNvSpPr/>
      </xdr:nvSpPr>
      <xdr:spPr>
        <a:xfrm>
          <a:off x="5391151" y="704850"/>
          <a:ext cx="1466850" cy="3429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PT" sz="1600" cap="small" baseline="0">
              <a:solidFill>
                <a:sysClr val="windowText" lastClr="000000"/>
              </a:solidFill>
              <a:effectLst/>
              <a:latin typeface="+mn-lt"/>
              <a:ea typeface="+mn-ea"/>
              <a:cs typeface="+mn-cs"/>
            </a:rPr>
            <a:t>2023-2024</a:t>
          </a:r>
          <a:endParaRPr lang="pt-PT" sz="1600">
            <a:solidFill>
              <a:sysClr val="windowText" lastClr="000000"/>
            </a:solidFill>
          </a:endParaRPr>
        </a:p>
      </xdr:txBody>
    </xdr:sp>
    <xdr:clientData/>
  </xdr:twoCellAnchor>
  <xdr:twoCellAnchor>
    <xdr:from>
      <xdr:col>8</xdr:col>
      <xdr:colOff>104775</xdr:colOff>
      <xdr:row>1</xdr:row>
      <xdr:rowOff>161925</xdr:rowOff>
    </xdr:from>
    <xdr:to>
      <xdr:col>12</xdr:col>
      <xdr:colOff>533400</xdr:colOff>
      <xdr:row>4</xdr:row>
      <xdr:rowOff>9526</xdr:rowOff>
    </xdr:to>
    <xdr:sp macro="" textlink="">
      <xdr:nvSpPr>
        <xdr:cNvPr id="4" name="Rectângulo arredondado 3"/>
        <xdr:cNvSpPr/>
      </xdr:nvSpPr>
      <xdr:spPr>
        <a:xfrm>
          <a:off x="3771900" y="352425"/>
          <a:ext cx="2867025" cy="4191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PT" sz="2400" b="1" cap="small" baseline="0">
              <a:solidFill>
                <a:sysClr val="windowText" lastClr="000000"/>
              </a:solidFill>
            </a:rPr>
            <a:t>Caixa de Sugestões </a:t>
          </a:r>
        </a:p>
      </xdr:txBody>
    </xdr:sp>
    <xdr:clientData/>
  </xdr:twoCellAnchor>
  <xdr:twoCellAnchor>
    <xdr:from>
      <xdr:col>3</xdr:col>
      <xdr:colOff>19049</xdr:colOff>
      <xdr:row>6</xdr:row>
      <xdr:rowOff>38099</xdr:rowOff>
    </xdr:from>
    <xdr:to>
      <xdr:col>9</xdr:col>
      <xdr:colOff>573449</xdr:colOff>
      <xdr:row>18</xdr:row>
      <xdr:rowOff>92099</xdr:rowOff>
    </xdr:to>
    <xdr:sp macro="" textlink="">
      <xdr:nvSpPr>
        <xdr:cNvPr id="5" name="Rectângulo arredondado 4"/>
        <xdr:cNvSpPr/>
      </xdr:nvSpPr>
      <xdr:spPr>
        <a:xfrm>
          <a:off x="638174" y="1181099"/>
          <a:ext cx="4212000" cy="2340000"/>
        </a:xfrm>
        <a:prstGeom prst="roundRect">
          <a:avLst>
            <a:gd name="adj" fmla="val 1928"/>
          </a:avLst>
        </a:prstGeom>
        <a:solidFill>
          <a:schemeClr val="bg2"/>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3</xdr:col>
      <xdr:colOff>247651</xdr:colOff>
      <xdr:row>7</xdr:row>
      <xdr:rowOff>0</xdr:rowOff>
    </xdr:from>
    <xdr:to>
      <xdr:col>3</xdr:col>
      <xdr:colOff>499651</xdr:colOff>
      <xdr:row>17</xdr:row>
      <xdr:rowOff>142874</xdr:rowOff>
    </xdr:to>
    <xdr:sp macro="" textlink="">
      <xdr:nvSpPr>
        <xdr:cNvPr id="6" name="CaixaDeTexto 5"/>
        <xdr:cNvSpPr txBox="1"/>
      </xdr:nvSpPr>
      <xdr:spPr>
        <a:xfrm rot="16200000">
          <a:off x="54564" y="2231437"/>
          <a:ext cx="2047874" cy="252000"/>
        </a:xfrm>
        <a:prstGeom prst="roundRect">
          <a:avLst>
            <a:gd name="adj" fmla="val 8531"/>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r>
            <a:rPr lang="en-US" sz="1800" b="1" i="0" u="none" strike="noStrike" cap="small" baseline="0">
              <a:solidFill>
                <a:srgbClr val="000000"/>
              </a:solidFill>
              <a:latin typeface="Calibri"/>
              <a:cs typeface="Calibri"/>
            </a:rPr>
            <a:t>Área de interveção</a:t>
          </a:r>
        </a:p>
      </xdr:txBody>
    </xdr:sp>
    <xdr:clientData/>
  </xdr:twoCellAnchor>
  <xdr:twoCellAnchor>
    <xdr:from>
      <xdr:col>3</xdr:col>
      <xdr:colOff>19049</xdr:colOff>
      <xdr:row>32</xdr:row>
      <xdr:rowOff>9525</xdr:rowOff>
    </xdr:from>
    <xdr:to>
      <xdr:col>20</xdr:col>
      <xdr:colOff>538370</xdr:colOff>
      <xdr:row>35</xdr:row>
      <xdr:rowOff>68025</xdr:rowOff>
    </xdr:to>
    <xdr:grpSp>
      <xdr:nvGrpSpPr>
        <xdr:cNvPr id="18" name="Grupo 17"/>
        <xdr:cNvGrpSpPr/>
      </xdr:nvGrpSpPr>
      <xdr:grpSpPr>
        <a:xfrm>
          <a:off x="638174" y="6105525"/>
          <a:ext cx="10882521" cy="630000"/>
          <a:chOff x="533399" y="4810125"/>
          <a:chExt cx="10963276" cy="630000"/>
        </a:xfrm>
      </xdr:grpSpPr>
      <xdr:sp macro="" textlink="">
        <xdr:nvSpPr>
          <xdr:cNvPr id="19" name="Rectângulo arredondado 18"/>
          <xdr:cNvSpPr/>
        </xdr:nvSpPr>
        <xdr:spPr>
          <a:xfrm>
            <a:off x="533399" y="4810125"/>
            <a:ext cx="10963276" cy="630000"/>
          </a:xfrm>
          <a:prstGeom prst="roundRect">
            <a:avLst>
              <a:gd name="adj" fmla="val 3846"/>
            </a:avLst>
          </a:prstGeom>
          <a:solidFill>
            <a:schemeClr val="bg2"/>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pt-PT" sz="1200" b="1" cap="small" baseline="0">
              <a:solidFill>
                <a:sysClr val="windowText" lastClr="000000"/>
              </a:solidFill>
            </a:endParaRPr>
          </a:p>
        </xdr:txBody>
      </xdr:sp>
      <xdr:grpSp>
        <xdr:nvGrpSpPr>
          <xdr:cNvPr id="20" name="Grupo 19"/>
          <xdr:cNvGrpSpPr/>
        </xdr:nvGrpSpPr>
        <xdr:grpSpPr>
          <a:xfrm>
            <a:off x="3857625" y="4981575"/>
            <a:ext cx="1394009" cy="252000"/>
            <a:chOff x="619125" y="4857750"/>
            <a:chExt cx="1394009" cy="252000"/>
          </a:xfrm>
        </xdr:grpSpPr>
        <xdr:sp macro="" textlink="">
          <xdr:nvSpPr>
            <xdr:cNvPr id="33" name="CaixaDeTexto 32"/>
            <xdr:cNvSpPr txBox="1"/>
          </xdr:nvSpPr>
          <xdr:spPr>
            <a:xfrm>
              <a:off x="619125" y="4857750"/>
              <a:ext cx="1394009"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r>
                <a:rPr lang="en-US" sz="1100" b="0" i="0" u="none" strike="noStrike" cap="small">
                  <a:solidFill>
                    <a:srgbClr val="000000"/>
                  </a:solidFill>
                  <a:latin typeface="Calibri"/>
                  <a:cs typeface="Calibri"/>
                </a:rPr>
                <a:t>nada</a:t>
              </a:r>
              <a:r>
                <a:rPr lang="en-US" sz="1100" b="0" i="0" u="none" strike="noStrike" cap="small" baseline="0">
                  <a:solidFill>
                    <a:srgbClr val="000000"/>
                  </a:solidFill>
                  <a:latin typeface="Calibri"/>
                  <a:cs typeface="Calibri"/>
                </a:rPr>
                <a:t> satisfeito</a:t>
              </a:r>
            </a:p>
          </xdr:txBody>
        </xdr:sp>
        <xdr:sp macro="" textlink="">
          <xdr:nvSpPr>
            <xdr:cNvPr id="34" name="Rectângulo 33"/>
            <xdr:cNvSpPr/>
          </xdr:nvSpPr>
          <xdr:spPr>
            <a:xfrm>
              <a:off x="1914905" y="4884031"/>
              <a:ext cx="72133" cy="216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grpSp>
        <xdr:nvGrpSpPr>
          <xdr:cNvPr id="21" name="Grupo 20"/>
          <xdr:cNvGrpSpPr/>
        </xdr:nvGrpSpPr>
        <xdr:grpSpPr>
          <a:xfrm>
            <a:off x="5391150" y="4981575"/>
            <a:ext cx="317684" cy="252000"/>
            <a:chOff x="1695450" y="4857750"/>
            <a:chExt cx="317684" cy="252000"/>
          </a:xfrm>
        </xdr:grpSpPr>
        <xdr:sp macro="" textlink="">
          <xdr:nvSpPr>
            <xdr:cNvPr id="31" name="CaixaDeTexto 30"/>
            <xdr:cNvSpPr txBox="1"/>
          </xdr:nvSpPr>
          <xdr:spPr>
            <a:xfrm>
              <a:off x="1695450" y="4857750"/>
              <a:ext cx="317684"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endParaRPr lang="en-US" sz="1100" b="0" i="0" u="none" strike="noStrike" cap="small" baseline="0">
                <a:solidFill>
                  <a:srgbClr val="000000"/>
                </a:solidFill>
                <a:latin typeface="Calibri"/>
                <a:cs typeface="Calibri"/>
              </a:endParaRPr>
            </a:p>
          </xdr:txBody>
        </xdr:sp>
        <xdr:sp macro="" textlink="">
          <xdr:nvSpPr>
            <xdr:cNvPr id="32" name="Rectângulo 31"/>
            <xdr:cNvSpPr/>
          </xdr:nvSpPr>
          <xdr:spPr>
            <a:xfrm>
              <a:off x="1914905" y="4884031"/>
              <a:ext cx="72133"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grpSp>
        <xdr:nvGrpSpPr>
          <xdr:cNvPr id="22" name="Grupo 21"/>
          <xdr:cNvGrpSpPr/>
        </xdr:nvGrpSpPr>
        <xdr:grpSpPr>
          <a:xfrm>
            <a:off x="6705600" y="4981575"/>
            <a:ext cx="1394009" cy="252000"/>
            <a:chOff x="619125" y="4857750"/>
            <a:chExt cx="1394009" cy="252000"/>
          </a:xfrm>
        </xdr:grpSpPr>
        <xdr:sp macro="" textlink="">
          <xdr:nvSpPr>
            <xdr:cNvPr id="29" name="CaixaDeTexto 28"/>
            <xdr:cNvSpPr txBox="1"/>
          </xdr:nvSpPr>
          <xdr:spPr>
            <a:xfrm>
              <a:off x="619125" y="4857750"/>
              <a:ext cx="1394009"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r>
                <a:rPr lang="en-US" sz="1100" b="0" i="0" u="none" strike="noStrike" cap="small">
                  <a:solidFill>
                    <a:srgbClr val="000000"/>
                  </a:solidFill>
                  <a:latin typeface="Calibri"/>
                  <a:cs typeface="Calibri"/>
                </a:rPr>
                <a:t>muito</a:t>
              </a:r>
              <a:r>
                <a:rPr lang="en-US" sz="1100" b="0" i="0" u="none" strike="noStrike" cap="small" baseline="0">
                  <a:solidFill>
                    <a:srgbClr val="000000"/>
                  </a:solidFill>
                  <a:latin typeface="Calibri"/>
                  <a:cs typeface="Calibri"/>
                </a:rPr>
                <a:t> satisfeito</a:t>
              </a:r>
            </a:p>
          </xdr:txBody>
        </xdr:sp>
        <xdr:sp macro="" textlink="">
          <xdr:nvSpPr>
            <xdr:cNvPr id="30" name="Rectângulo 29"/>
            <xdr:cNvSpPr/>
          </xdr:nvSpPr>
          <xdr:spPr>
            <a:xfrm>
              <a:off x="1914905" y="4884031"/>
              <a:ext cx="72133" cy="216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grpSp>
        <xdr:nvGrpSpPr>
          <xdr:cNvPr id="23" name="Grupo 22"/>
          <xdr:cNvGrpSpPr/>
        </xdr:nvGrpSpPr>
        <xdr:grpSpPr>
          <a:xfrm>
            <a:off x="5857875" y="4981575"/>
            <a:ext cx="317684" cy="252000"/>
            <a:chOff x="1695450" y="4857750"/>
            <a:chExt cx="317684" cy="252000"/>
          </a:xfrm>
        </xdr:grpSpPr>
        <xdr:sp macro="" textlink="">
          <xdr:nvSpPr>
            <xdr:cNvPr id="27" name="CaixaDeTexto 26"/>
            <xdr:cNvSpPr txBox="1"/>
          </xdr:nvSpPr>
          <xdr:spPr>
            <a:xfrm>
              <a:off x="1695450" y="4857750"/>
              <a:ext cx="317684"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endParaRPr lang="en-US" sz="1100" b="0" i="0" u="none" strike="noStrike" cap="small" baseline="0">
                <a:solidFill>
                  <a:srgbClr val="000000"/>
                </a:solidFill>
                <a:latin typeface="Calibri"/>
                <a:cs typeface="Calibri"/>
              </a:endParaRPr>
            </a:p>
          </xdr:txBody>
        </xdr:sp>
        <xdr:sp macro="" textlink="">
          <xdr:nvSpPr>
            <xdr:cNvPr id="28" name="Rectângulo 27"/>
            <xdr:cNvSpPr/>
          </xdr:nvSpPr>
          <xdr:spPr>
            <a:xfrm>
              <a:off x="1914905" y="4884031"/>
              <a:ext cx="72133" cy="216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grpSp>
        <xdr:nvGrpSpPr>
          <xdr:cNvPr id="24" name="Grupo 23"/>
          <xdr:cNvGrpSpPr/>
        </xdr:nvGrpSpPr>
        <xdr:grpSpPr>
          <a:xfrm>
            <a:off x="6276975" y="4981575"/>
            <a:ext cx="317684" cy="252000"/>
            <a:chOff x="1695450" y="4857750"/>
            <a:chExt cx="317684" cy="252000"/>
          </a:xfrm>
        </xdr:grpSpPr>
        <xdr:sp macro="" textlink="">
          <xdr:nvSpPr>
            <xdr:cNvPr id="25" name="CaixaDeTexto 24"/>
            <xdr:cNvSpPr txBox="1"/>
          </xdr:nvSpPr>
          <xdr:spPr>
            <a:xfrm>
              <a:off x="1695450" y="4857750"/>
              <a:ext cx="317684"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endParaRPr lang="en-US" sz="1100" b="0" i="0" u="none" strike="noStrike" cap="small" baseline="0">
                <a:solidFill>
                  <a:srgbClr val="000000"/>
                </a:solidFill>
                <a:latin typeface="Calibri"/>
                <a:cs typeface="Calibri"/>
              </a:endParaRPr>
            </a:p>
          </xdr:txBody>
        </xdr:sp>
        <xdr:sp macro="" textlink="">
          <xdr:nvSpPr>
            <xdr:cNvPr id="26" name="Rectângulo 25"/>
            <xdr:cNvSpPr/>
          </xdr:nvSpPr>
          <xdr:spPr>
            <a:xfrm>
              <a:off x="1914905" y="4884031"/>
              <a:ext cx="72133" cy="216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grpSp>
    <xdr:clientData/>
  </xdr:twoCellAnchor>
  <xdr:twoCellAnchor editAs="oneCell">
    <xdr:from>
      <xdr:col>15</xdr:col>
      <xdr:colOff>352425</xdr:colOff>
      <xdr:row>19</xdr:row>
      <xdr:rowOff>42695</xdr:rowOff>
    </xdr:from>
    <xdr:to>
      <xdr:col>20</xdr:col>
      <xdr:colOff>508425</xdr:colOff>
      <xdr:row>27</xdr:row>
      <xdr:rowOff>157467</xdr:rowOff>
    </xdr:to>
    <xdr:pic>
      <xdr:nvPicPr>
        <xdr:cNvPr id="35" name="Imagem 34"/>
        <xdr:cNvPicPr>
          <a:picLocks noChangeAspect="1"/>
        </xdr:cNvPicPr>
      </xdr:nvPicPr>
      <xdr:blipFill rotWithShape="1">
        <a:blip xmlns:r="http://schemas.openxmlformats.org/officeDocument/2006/relationships" r:embed="rId1" cstate="print">
          <a:duotone>
            <a:prstClr val="black"/>
            <a:srgbClr val="D9C3A5">
              <a:tint val="50000"/>
              <a:satMod val="180000"/>
            </a:srgbClr>
          </a:duotone>
          <a:extLst>
            <a:ext uri="{28A0092B-C50C-407E-A947-70E740481C1C}">
              <a14:useLocalDpi xmlns:a14="http://schemas.microsoft.com/office/drawing/2010/main" val="0"/>
            </a:ext>
          </a:extLst>
        </a:blip>
        <a:srcRect t="8519"/>
        <a:stretch/>
      </xdr:blipFill>
      <xdr:spPr>
        <a:xfrm>
          <a:off x="8286750" y="3662195"/>
          <a:ext cx="3204000" cy="1638772"/>
        </a:xfrm>
        <a:prstGeom prst="rect">
          <a:avLst/>
        </a:prstGeom>
        <a:ln w="3175">
          <a:solidFill>
            <a:schemeClr val="bg2">
              <a:lumMod val="50000"/>
            </a:schemeClr>
          </a:solidFill>
        </a:ln>
        <a:effectLst>
          <a:outerShdw blurRad="292100" dist="139700" dir="2700000" algn="tl" rotWithShape="0">
            <a:srgbClr val="333333">
              <a:alpha val="65000"/>
            </a:srgbClr>
          </a:outerShdw>
        </a:effectLst>
      </xdr:spPr>
    </xdr:pic>
    <xdr:clientData/>
  </xdr:twoCellAnchor>
  <xdr:twoCellAnchor editAs="oneCell">
    <xdr:from>
      <xdr:col>15</xdr:col>
      <xdr:colOff>333375</xdr:colOff>
      <xdr:row>6</xdr:row>
      <xdr:rowOff>28574</xdr:rowOff>
    </xdr:from>
    <xdr:to>
      <xdr:col>20</xdr:col>
      <xdr:colOff>525375</xdr:colOff>
      <xdr:row>18</xdr:row>
      <xdr:rowOff>82574</xdr:rowOff>
    </xdr:to>
    <mc:AlternateContent xmlns:mc="http://schemas.openxmlformats.org/markup-compatibility/2006" xmlns:a14="http://schemas.microsoft.com/office/drawing/2010/main">
      <mc:Choice Requires="a14">
        <xdr:graphicFrame macro="">
          <xdr:nvGraphicFramePr>
            <xdr:cNvPr id="36" name="Identificação"/>
            <xdr:cNvGraphicFramePr/>
          </xdr:nvGraphicFramePr>
          <xdr:xfrm>
            <a:off x="0" y="0"/>
            <a:ext cx="0" cy="0"/>
          </xdr:xfrm>
          <a:graphic>
            <a:graphicData uri="http://schemas.microsoft.com/office/drawing/2010/slicer">
              <sle:slicer xmlns:sle="http://schemas.microsoft.com/office/drawing/2010/slicer" name="Identificação"/>
            </a:graphicData>
          </a:graphic>
        </xdr:graphicFrame>
      </mc:Choice>
      <mc:Fallback xmlns="">
        <xdr:sp macro="" textlink="">
          <xdr:nvSpPr>
            <xdr:cNvPr id="0" name=""/>
            <xdr:cNvSpPr>
              <a:spLocks noTextEdit="1"/>
            </xdr:cNvSpPr>
          </xdr:nvSpPr>
          <xdr:spPr>
            <a:xfrm>
              <a:off x="8267700" y="1171574"/>
              <a:ext cx="3240000" cy="2340000"/>
            </a:xfrm>
            <a:prstGeom prst="rect">
              <a:avLst/>
            </a:prstGeom>
            <a:solidFill>
              <a:prstClr val="white"/>
            </a:solidFill>
            <a:ln w="1">
              <a:solidFill>
                <a:prstClr val="green"/>
              </a:solidFill>
            </a:ln>
          </xdr:spPr>
          <xdr:txBody>
            <a:bodyPr vertOverflow="clip" horzOverflow="clip"/>
            <a:lstStyle/>
            <a:p>
              <a:r>
                <a:rPr lang="pt-PT" sz="1100"/>
                <a:t>Esta forma representa uma segmentação de dados. As instâncias de segmentação de dados podem ser utilizadas pelo menos no Excel 2010.
Se a forma tiver sido modificada numa versão anterior do Excel, ou se o livro tiver sido guardado em Excel 2003 ou anterior, a segmentação de dados não poderá ser utilizada.</a:t>
              </a:r>
            </a:p>
          </xdr:txBody>
        </xdr:sp>
      </mc:Fallback>
    </mc:AlternateContent>
    <xdr:clientData/>
  </xdr:twoCellAnchor>
  <xdr:twoCellAnchor editAs="oneCell">
    <xdr:from>
      <xdr:col>3</xdr:col>
      <xdr:colOff>9524</xdr:colOff>
      <xdr:row>36</xdr:row>
      <xdr:rowOff>28575</xdr:rowOff>
    </xdr:from>
    <xdr:to>
      <xdr:col>20</xdr:col>
      <xdr:colOff>530087</xdr:colOff>
      <xdr:row>61</xdr:row>
      <xdr:rowOff>142875</xdr:rowOff>
    </xdr:to>
    <mc:AlternateContent xmlns:mc="http://schemas.openxmlformats.org/markup-compatibility/2006" xmlns:a14="http://schemas.microsoft.com/office/drawing/2010/main">
      <mc:Choice Requires="a14">
        <xdr:graphicFrame macro="">
          <xdr:nvGraphicFramePr>
            <xdr:cNvPr id="37" name="Sugestões, Ideias e Opiniões"/>
            <xdr:cNvGraphicFramePr/>
          </xdr:nvGraphicFramePr>
          <xdr:xfrm>
            <a:off x="0" y="0"/>
            <a:ext cx="0" cy="0"/>
          </xdr:xfrm>
          <a:graphic>
            <a:graphicData uri="http://schemas.microsoft.com/office/drawing/2010/slicer">
              <sle:slicer xmlns:sle="http://schemas.microsoft.com/office/drawing/2010/slicer" name="Sugestões, Ideias e Opiniões"/>
            </a:graphicData>
          </a:graphic>
        </xdr:graphicFrame>
      </mc:Choice>
      <mc:Fallback xmlns="">
        <xdr:sp macro="" textlink="">
          <xdr:nvSpPr>
            <xdr:cNvPr id="0" name=""/>
            <xdr:cNvSpPr>
              <a:spLocks noTextEdit="1"/>
            </xdr:cNvSpPr>
          </xdr:nvSpPr>
          <xdr:spPr>
            <a:xfrm>
              <a:off x="628649" y="6886575"/>
              <a:ext cx="10883763" cy="4876800"/>
            </a:xfrm>
            <a:prstGeom prst="rect">
              <a:avLst/>
            </a:prstGeom>
            <a:solidFill>
              <a:prstClr val="white"/>
            </a:solidFill>
            <a:ln w="1">
              <a:solidFill>
                <a:prstClr val="green"/>
              </a:solidFill>
            </a:ln>
          </xdr:spPr>
          <xdr:txBody>
            <a:bodyPr vertOverflow="clip" horzOverflow="clip"/>
            <a:lstStyle/>
            <a:p>
              <a:r>
                <a:rPr lang="pt-PT" sz="1100"/>
                <a:t>Esta forma representa uma segmentação de dados. As instâncias de segmentação de dados podem ser utilizadas pelo menos no Excel 2010.
Se a forma tiver sido modificada numa versão anterior do Excel, ou se o livro tiver sido guardado em Excel 2003 ou anterior, a segmentação de dados não poderá ser utilizada.</a:t>
              </a:r>
            </a:p>
          </xdr:txBody>
        </xdr:sp>
      </mc:Fallback>
    </mc:AlternateContent>
    <xdr:clientData/>
  </xdr:twoCellAnchor>
  <xdr:twoCellAnchor>
    <xdr:from>
      <xdr:col>19</xdr:col>
      <xdr:colOff>257175</xdr:colOff>
      <xdr:row>7</xdr:row>
      <xdr:rowOff>152400</xdr:rowOff>
    </xdr:from>
    <xdr:to>
      <xdr:col>20</xdr:col>
      <xdr:colOff>331575</xdr:colOff>
      <xdr:row>17</xdr:row>
      <xdr:rowOff>47400</xdr:rowOff>
    </xdr:to>
    <xdr:grpSp>
      <xdr:nvGrpSpPr>
        <xdr:cNvPr id="38" name="Grupo 37"/>
        <xdr:cNvGrpSpPr/>
      </xdr:nvGrpSpPr>
      <xdr:grpSpPr>
        <a:xfrm>
          <a:off x="10629900" y="1485900"/>
          <a:ext cx="684000" cy="1800000"/>
          <a:chOff x="10248900" y="447675"/>
          <a:chExt cx="684000" cy="1665900"/>
        </a:xfrm>
      </xdr:grpSpPr>
      <xdr:sp macro="" textlink="Analisis!M5">
        <xdr:nvSpPr>
          <xdr:cNvPr id="39" name="Rectângulo arredondado 38"/>
          <xdr:cNvSpPr/>
        </xdr:nvSpPr>
        <xdr:spPr>
          <a:xfrm>
            <a:off x="10248900" y="4476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568955B9-261D-430E-A40E-95062DC504DC}" type="TxLink">
              <a:rPr lang="en-US" sz="900" b="0" i="0" u="none" strike="noStrike" cap="small" baseline="0">
                <a:solidFill>
                  <a:srgbClr val="000000"/>
                </a:solidFill>
                <a:latin typeface="Calibri"/>
                <a:cs typeface="Calibri"/>
              </a:rPr>
              <a:pPr algn="r"/>
              <a:t>12% [65]</a:t>
            </a:fld>
            <a:endParaRPr lang="en-US" sz="900" b="0" i="0" u="none" strike="noStrike" cap="small" baseline="0">
              <a:solidFill>
                <a:srgbClr val="000000"/>
              </a:solidFill>
              <a:latin typeface="Calibri"/>
              <a:cs typeface="Calibri"/>
            </a:endParaRPr>
          </a:p>
        </xdr:txBody>
      </xdr:sp>
      <xdr:sp macro="" textlink="Analisis!E6">
        <xdr:nvSpPr>
          <xdr:cNvPr id="40" name="Rectângulo arredondado 39"/>
          <xdr:cNvSpPr/>
        </xdr:nvSpPr>
        <xdr:spPr>
          <a:xfrm>
            <a:off x="10248900" y="6953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F873D1C5-6E27-48EE-8C16-B0BFF59C43B8}" type="TxLink">
              <a:rPr lang="en-US" sz="900" b="0" i="0" u="none" strike="noStrike" cap="small" baseline="0">
                <a:solidFill>
                  <a:srgbClr val="000000"/>
                </a:solidFill>
                <a:latin typeface="Calibri"/>
                <a:cs typeface="Calibri"/>
              </a:rPr>
              <a:pPr algn="r"/>
              <a:t>46% [267]</a:t>
            </a:fld>
            <a:endParaRPr lang="pt-PT" sz="900" b="0" cap="small" baseline="0">
              <a:solidFill>
                <a:sysClr val="windowText" lastClr="000000"/>
              </a:solidFill>
            </a:endParaRPr>
          </a:p>
        </xdr:txBody>
      </xdr:sp>
      <xdr:sp macro="" textlink="Analisis!E7">
        <xdr:nvSpPr>
          <xdr:cNvPr id="41" name="Rectângulo arredondado 40"/>
          <xdr:cNvSpPr/>
        </xdr:nvSpPr>
        <xdr:spPr>
          <a:xfrm>
            <a:off x="10248900" y="9429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92DB9A1B-DD0F-412B-BF4D-A403909E87FB}" type="TxLink">
              <a:rPr lang="en-US" sz="900" b="0" i="0" u="none" strike="noStrike" cap="small" baseline="0">
                <a:solidFill>
                  <a:srgbClr val="000000"/>
                </a:solidFill>
                <a:latin typeface="Calibri"/>
                <a:cs typeface="Calibri"/>
              </a:rPr>
              <a:pPr algn="r"/>
              <a:t>3% [18]</a:t>
            </a:fld>
            <a:endParaRPr lang="pt-PT" sz="900" b="0" cap="small" baseline="0">
              <a:solidFill>
                <a:sysClr val="windowText" lastClr="000000"/>
              </a:solidFill>
            </a:endParaRPr>
          </a:p>
        </xdr:txBody>
      </xdr:sp>
      <xdr:sp macro="" textlink="Analisis!E8">
        <xdr:nvSpPr>
          <xdr:cNvPr id="42" name="Rectângulo arredondado 41"/>
          <xdr:cNvSpPr/>
        </xdr:nvSpPr>
        <xdr:spPr>
          <a:xfrm>
            <a:off x="10248900" y="11906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6E75D9C1-D230-41D2-B951-7FC5738A077A}" type="TxLink">
              <a:rPr lang="en-US" sz="900" b="0" i="0" u="none" strike="noStrike" cap="small" baseline="0">
                <a:solidFill>
                  <a:srgbClr val="000000"/>
                </a:solidFill>
                <a:latin typeface="Calibri"/>
                <a:cs typeface="Calibri"/>
              </a:rPr>
              <a:pPr algn="r"/>
              <a:t>3% [15]</a:t>
            </a:fld>
            <a:endParaRPr lang="pt-PT" sz="900" b="0" cap="small" baseline="0">
              <a:solidFill>
                <a:sysClr val="windowText" lastClr="000000"/>
              </a:solidFill>
            </a:endParaRPr>
          </a:p>
        </xdr:txBody>
      </xdr:sp>
      <xdr:sp macro="" textlink="Analisis!E9">
        <xdr:nvSpPr>
          <xdr:cNvPr id="43" name="Rectângulo arredondado 42"/>
          <xdr:cNvSpPr/>
        </xdr:nvSpPr>
        <xdr:spPr>
          <a:xfrm>
            <a:off x="10248900" y="14382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27DAD145-6BE9-434A-895D-99C02B1AC428}" type="TxLink">
              <a:rPr lang="en-US" sz="900" b="0" i="0" u="none" strike="noStrike" cap="small" baseline="0">
                <a:solidFill>
                  <a:srgbClr val="000000"/>
                </a:solidFill>
                <a:latin typeface="Calibri"/>
                <a:cs typeface="Calibri"/>
              </a:rPr>
              <a:pPr algn="r"/>
              <a:t>4% [22]</a:t>
            </a:fld>
            <a:endParaRPr lang="pt-PT" sz="900" b="0" cap="small" baseline="0">
              <a:solidFill>
                <a:sysClr val="windowText" lastClr="000000"/>
              </a:solidFill>
            </a:endParaRPr>
          </a:p>
        </xdr:txBody>
      </xdr:sp>
      <xdr:sp macro="" textlink="Analisis!E10">
        <xdr:nvSpPr>
          <xdr:cNvPr id="44" name="Rectângulo arredondado 43"/>
          <xdr:cNvSpPr/>
        </xdr:nvSpPr>
        <xdr:spPr>
          <a:xfrm>
            <a:off x="10248900" y="16859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3CB644D9-B51A-4E5F-A155-AFED9D57FEF9}" type="TxLink">
              <a:rPr lang="en-US" sz="900" b="0" i="0" u="none" strike="noStrike" cap="small" baseline="0">
                <a:solidFill>
                  <a:srgbClr val="000000"/>
                </a:solidFill>
                <a:latin typeface="Calibri"/>
                <a:cs typeface="Calibri"/>
              </a:rPr>
              <a:pPr algn="r"/>
              <a:t>20% [115]</a:t>
            </a:fld>
            <a:endParaRPr lang="pt-PT" sz="900" b="0" cap="small" baseline="0">
              <a:solidFill>
                <a:sysClr val="windowText" lastClr="000000"/>
              </a:solidFill>
            </a:endParaRPr>
          </a:p>
        </xdr:txBody>
      </xdr:sp>
      <xdr:sp macro="" textlink="Analisis!E11">
        <xdr:nvSpPr>
          <xdr:cNvPr id="45" name="Rectângulo arredondado 44"/>
          <xdr:cNvSpPr/>
        </xdr:nvSpPr>
        <xdr:spPr>
          <a:xfrm>
            <a:off x="10248900" y="19335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ADE3FCA6-829D-4B92-A995-F59E85A95DC0}" type="TxLink">
              <a:rPr lang="en-US" sz="900" b="0" i="0" u="none" strike="noStrike" cap="small" baseline="0">
                <a:solidFill>
                  <a:srgbClr val="000000"/>
                </a:solidFill>
                <a:latin typeface="Calibri"/>
                <a:cs typeface="Calibri"/>
              </a:rPr>
              <a:pPr algn="r"/>
              <a:t>1% [8]</a:t>
            </a:fld>
            <a:endParaRPr lang="pt-PT" sz="900" b="0" cap="small" baseline="0">
              <a:solidFill>
                <a:sysClr val="windowText" lastClr="000000"/>
              </a:solidFill>
            </a:endParaRPr>
          </a:p>
        </xdr:txBody>
      </xdr:sp>
    </xdr:grpSp>
    <xdr:clientData/>
  </xdr:twoCellAnchor>
  <xdr:twoCellAnchor editAs="oneCell">
    <xdr:from>
      <xdr:col>10</xdr:col>
      <xdr:colOff>66676</xdr:colOff>
      <xdr:row>6</xdr:row>
      <xdr:rowOff>38098</xdr:rowOff>
    </xdr:from>
    <xdr:to>
      <xdr:col>15</xdr:col>
      <xdr:colOff>258676</xdr:colOff>
      <xdr:row>20</xdr:row>
      <xdr:rowOff>28575</xdr:rowOff>
    </xdr:to>
    <mc:AlternateContent xmlns:mc="http://schemas.openxmlformats.org/markup-compatibility/2006" xmlns:a14="http://schemas.microsoft.com/office/drawing/2010/main">
      <mc:Choice Requires="a14">
        <xdr:graphicFrame macro="">
          <xdr:nvGraphicFramePr>
            <xdr:cNvPr id="48" name="Área de Intervenção"/>
            <xdr:cNvGraphicFramePr/>
          </xdr:nvGraphicFramePr>
          <xdr:xfrm>
            <a:off x="0" y="0"/>
            <a:ext cx="0" cy="0"/>
          </xdr:xfrm>
          <a:graphic>
            <a:graphicData uri="http://schemas.microsoft.com/office/drawing/2010/slicer">
              <sle:slicer xmlns:sle="http://schemas.microsoft.com/office/drawing/2010/slicer" name="Área de Intervenção"/>
            </a:graphicData>
          </a:graphic>
        </xdr:graphicFrame>
      </mc:Choice>
      <mc:Fallback xmlns="">
        <xdr:sp macro="" textlink="">
          <xdr:nvSpPr>
            <xdr:cNvPr id="0" name=""/>
            <xdr:cNvSpPr>
              <a:spLocks noTextEdit="1"/>
            </xdr:cNvSpPr>
          </xdr:nvSpPr>
          <xdr:spPr>
            <a:xfrm>
              <a:off x="4953001" y="1181098"/>
              <a:ext cx="3240000" cy="2657477"/>
            </a:xfrm>
            <a:prstGeom prst="rect">
              <a:avLst/>
            </a:prstGeom>
            <a:solidFill>
              <a:prstClr val="white"/>
            </a:solidFill>
            <a:ln w="1">
              <a:solidFill>
                <a:prstClr val="green"/>
              </a:solidFill>
            </a:ln>
          </xdr:spPr>
          <xdr:txBody>
            <a:bodyPr vertOverflow="clip" horzOverflow="clip"/>
            <a:lstStyle/>
            <a:p>
              <a:r>
                <a:rPr lang="pt-PT" sz="1100"/>
                <a:t>Esta forma representa uma segmentação de dados. As instâncias de segmentação de dados podem ser utilizadas pelo menos no Excel 2010.
Se a forma tiver sido modificada numa versão anterior do Excel, ou se o livro tiver sido guardado em Excel 2003 ou anterior, a segmentação de dados não poderá ser utilizada.</a:t>
              </a:r>
            </a:p>
          </xdr:txBody>
        </xdr:sp>
      </mc:Fallback>
    </mc:AlternateContent>
    <xdr:clientData/>
  </xdr:twoCellAnchor>
  <xdr:twoCellAnchor>
    <xdr:from>
      <xdr:col>14</xdr:col>
      <xdr:colOff>0</xdr:colOff>
      <xdr:row>7</xdr:row>
      <xdr:rowOff>171450</xdr:rowOff>
    </xdr:from>
    <xdr:to>
      <xdr:col>15</xdr:col>
      <xdr:colOff>74400</xdr:colOff>
      <xdr:row>17</xdr:row>
      <xdr:rowOff>66450</xdr:rowOff>
    </xdr:to>
    <xdr:grpSp>
      <xdr:nvGrpSpPr>
        <xdr:cNvPr id="50" name="Grupo 49"/>
        <xdr:cNvGrpSpPr/>
      </xdr:nvGrpSpPr>
      <xdr:grpSpPr>
        <a:xfrm>
          <a:off x="7324725" y="1504950"/>
          <a:ext cx="684000" cy="1800000"/>
          <a:chOff x="10248900" y="447675"/>
          <a:chExt cx="684000" cy="1665900"/>
        </a:xfrm>
      </xdr:grpSpPr>
      <xdr:sp macro="" textlink="Analisis!M5">
        <xdr:nvSpPr>
          <xdr:cNvPr id="51" name="Rectângulo arredondado 50"/>
          <xdr:cNvSpPr/>
        </xdr:nvSpPr>
        <xdr:spPr>
          <a:xfrm>
            <a:off x="10248900" y="4476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07F94D8E-F2D1-42F0-A537-89E317F49EB2}" type="TxLink">
              <a:rPr lang="en-US" sz="900" b="0" i="0" u="none" strike="noStrike" cap="small" baseline="0">
                <a:solidFill>
                  <a:srgbClr val="000000"/>
                </a:solidFill>
                <a:latin typeface="Calibri"/>
                <a:cs typeface="Calibri"/>
              </a:rPr>
              <a:pPr algn="r"/>
              <a:t>12% [65]</a:t>
            </a:fld>
            <a:endParaRPr lang="pt-PT" sz="300" b="0" cap="small" baseline="0">
              <a:solidFill>
                <a:sysClr val="windowText" lastClr="000000"/>
              </a:solidFill>
            </a:endParaRPr>
          </a:p>
        </xdr:txBody>
      </xdr:sp>
      <xdr:sp macro="" textlink="Analisis!M6">
        <xdr:nvSpPr>
          <xdr:cNvPr id="52" name="Rectângulo arredondado 51"/>
          <xdr:cNvSpPr/>
        </xdr:nvSpPr>
        <xdr:spPr>
          <a:xfrm>
            <a:off x="10248900" y="6953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463947F3-CFB5-4C75-B1CC-130FEF97C132}" type="TxLink">
              <a:rPr lang="en-US" sz="900" b="0" i="0" u="none" strike="noStrike" cap="small" baseline="0">
                <a:solidFill>
                  <a:srgbClr val="000000"/>
                </a:solidFill>
                <a:latin typeface="Calibri"/>
                <a:cs typeface="Calibri"/>
              </a:rPr>
              <a:pPr algn="r"/>
              <a:t>18% [98]</a:t>
            </a:fld>
            <a:endParaRPr lang="pt-PT" sz="600" b="0" cap="small" baseline="0">
              <a:solidFill>
                <a:sysClr val="windowText" lastClr="000000"/>
              </a:solidFill>
            </a:endParaRPr>
          </a:p>
        </xdr:txBody>
      </xdr:sp>
      <xdr:sp macro="" textlink="Analisis!M7">
        <xdr:nvSpPr>
          <xdr:cNvPr id="53" name="Rectângulo arredondado 52"/>
          <xdr:cNvSpPr/>
        </xdr:nvSpPr>
        <xdr:spPr>
          <a:xfrm>
            <a:off x="10248900" y="9429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E9D7C8CD-0976-4E68-8782-D2978DB8FE46}" type="TxLink">
              <a:rPr lang="en-US" sz="900" b="0" i="0" u="none" strike="noStrike" cap="small" baseline="0">
                <a:solidFill>
                  <a:srgbClr val="000000"/>
                </a:solidFill>
                <a:latin typeface="Calibri"/>
                <a:cs typeface="Calibri"/>
              </a:rPr>
              <a:pPr algn="r"/>
              <a:t>42% [231]</a:t>
            </a:fld>
            <a:endParaRPr lang="pt-PT" sz="600" b="0" cap="small" baseline="0">
              <a:solidFill>
                <a:sysClr val="windowText" lastClr="000000"/>
              </a:solidFill>
            </a:endParaRPr>
          </a:p>
        </xdr:txBody>
      </xdr:sp>
      <xdr:sp macro="" textlink="Analisis!M8">
        <xdr:nvSpPr>
          <xdr:cNvPr id="54" name="Rectângulo arredondado 53"/>
          <xdr:cNvSpPr/>
        </xdr:nvSpPr>
        <xdr:spPr>
          <a:xfrm>
            <a:off x="10248900" y="11906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EE4B44C8-6A2C-48CB-BB31-8CFFEB7B2CFB}" type="TxLink">
              <a:rPr lang="en-US" sz="900" b="0" i="0" u="none" strike="noStrike" cap="small" baseline="0">
                <a:solidFill>
                  <a:srgbClr val="000000"/>
                </a:solidFill>
                <a:latin typeface="Calibri"/>
                <a:cs typeface="Calibri"/>
              </a:rPr>
              <a:pPr algn="r"/>
              <a:t>3% [15]</a:t>
            </a:fld>
            <a:endParaRPr lang="pt-PT" sz="600" b="0" cap="small" baseline="0">
              <a:solidFill>
                <a:sysClr val="windowText" lastClr="000000"/>
              </a:solidFill>
            </a:endParaRPr>
          </a:p>
        </xdr:txBody>
      </xdr:sp>
      <xdr:sp macro="" textlink="Analisis!M9">
        <xdr:nvSpPr>
          <xdr:cNvPr id="55" name="Rectângulo arredondado 54"/>
          <xdr:cNvSpPr/>
        </xdr:nvSpPr>
        <xdr:spPr>
          <a:xfrm>
            <a:off x="10248900" y="14382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ED8A210F-F3BF-4359-9D1B-B1F0BACA1CBB}" type="TxLink">
              <a:rPr lang="en-US" sz="900" b="0" i="0" u="none" strike="noStrike" cap="small" baseline="0">
                <a:solidFill>
                  <a:srgbClr val="000000"/>
                </a:solidFill>
                <a:latin typeface="Calibri"/>
                <a:cs typeface="Calibri"/>
              </a:rPr>
              <a:pPr algn="r"/>
              <a:t>6% [34]</a:t>
            </a:fld>
            <a:endParaRPr lang="pt-PT" sz="600" b="0" cap="small" baseline="0">
              <a:solidFill>
                <a:sysClr val="windowText" lastClr="000000"/>
              </a:solidFill>
            </a:endParaRPr>
          </a:p>
        </xdr:txBody>
      </xdr:sp>
      <xdr:sp macro="" textlink="Analisis!M10">
        <xdr:nvSpPr>
          <xdr:cNvPr id="56" name="Rectângulo arredondado 55"/>
          <xdr:cNvSpPr/>
        </xdr:nvSpPr>
        <xdr:spPr>
          <a:xfrm>
            <a:off x="10248900" y="168592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1601FC63-664B-4D06-98FB-18AD029BF291}" type="TxLink">
              <a:rPr lang="en-US" sz="900" b="0" i="0" u="none" strike="noStrike" cap="small" baseline="0">
                <a:solidFill>
                  <a:srgbClr val="000000"/>
                </a:solidFill>
                <a:latin typeface="Calibri"/>
                <a:cs typeface="Calibri"/>
              </a:rPr>
              <a:pPr algn="r"/>
              <a:t>13% [72]</a:t>
            </a:fld>
            <a:endParaRPr lang="pt-PT" sz="600" b="0" cap="small" baseline="0">
              <a:solidFill>
                <a:sysClr val="windowText" lastClr="000000"/>
              </a:solidFill>
            </a:endParaRPr>
          </a:p>
        </xdr:txBody>
      </xdr:sp>
      <xdr:sp macro="" textlink="Analisis!M11">
        <xdr:nvSpPr>
          <xdr:cNvPr id="57" name="Rectângulo arredondado 56"/>
          <xdr:cNvSpPr/>
        </xdr:nvSpPr>
        <xdr:spPr>
          <a:xfrm>
            <a:off x="10248900" y="1933575"/>
            <a:ext cx="684000" cy="180000"/>
          </a:xfrm>
          <a:prstGeom prst="round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fld id="{0490FB9A-59B0-46FA-87A2-2EDC3CEA8B0D}" type="TxLink">
              <a:rPr lang="en-US" sz="900" b="0" i="0" u="none" strike="noStrike" cap="small" baseline="0">
                <a:solidFill>
                  <a:srgbClr val="000000"/>
                </a:solidFill>
                <a:latin typeface="Calibri"/>
                <a:cs typeface="Calibri"/>
              </a:rPr>
              <a:pPr algn="r"/>
              <a:t>6% [33]</a:t>
            </a:fld>
            <a:endParaRPr lang="pt-PT" sz="600" b="0" cap="small" baseline="0">
              <a:solidFill>
                <a:sysClr val="windowText" lastClr="000000"/>
              </a:solidFill>
            </a:endParaRPr>
          </a:p>
        </xdr:txBody>
      </xdr:sp>
    </xdr:grpSp>
    <xdr:clientData/>
  </xdr:twoCellAnchor>
  <xdr:twoCellAnchor>
    <xdr:from>
      <xdr:col>3</xdr:col>
      <xdr:colOff>28575</xdr:colOff>
      <xdr:row>19</xdr:row>
      <xdr:rowOff>38100</xdr:rowOff>
    </xdr:from>
    <xdr:to>
      <xdr:col>9</xdr:col>
      <xdr:colOff>582975</xdr:colOff>
      <xdr:row>31</xdr:row>
      <xdr:rowOff>92100</xdr:rowOff>
    </xdr:to>
    <xdr:sp macro="" textlink="">
      <xdr:nvSpPr>
        <xdr:cNvPr id="59" name="Rectângulo arredondado 58"/>
        <xdr:cNvSpPr/>
      </xdr:nvSpPr>
      <xdr:spPr>
        <a:xfrm>
          <a:off x="647700" y="3657600"/>
          <a:ext cx="4212000" cy="2340000"/>
        </a:xfrm>
        <a:prstGeom prst="roundRect">
          <a:avLst>
            <a:gd name="adj" fmla="val 1928"/>
          </a:avLst>
        </a:prstGeom>
        <a:solidFill>
          <a:schemeClr val="bg2"/>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3</xdr:col>
      <xdr:colOff>257177</xdr:colOff>
      <xdr:row>20</xdr:row>
      <xdr:rowOff>1</xdr:rowOff>
    </xdr:from>
    <xdr:to>
      <xdr:col>3</xdr:col>
      <xdr:colOff>509177</xdr:colOff>
      <xdr:row>30</xdr:row>
      <xdr:rowOff>142875</xdr:rowOff>
    </xdr:to>
    <xdr:sp macro="" textlink="">
      <xdr:nvSpPr>
        <xdr:cNvPr id="60" name="CaixaDeTexto 59"/>
        <xdr:cNvSpPr txBox="1"/>
      </xdr:nvSpPr>
      <xdr:spPr>
        <a:xfrm rot="16200000">
          <a:off x="64090" y="4707938"/>
          <a:ext cx="2047874" cy="252000"/>
        </a:xfrm>
        <a:prstGeom prst="roundRect">
          <a:avLst>
            <a:gd name="adj" fmla="val 8531"/>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ctr"/>
          <a:r>
            <a:rPr lang="en-US" sz="1800" b="1" i="0" u="none" strike="noStrike" cap="small" baseline="0">
              <a:solidFill>
                <a:srgbClr val="000000"/>
              </a:solidFill>
              <a:latin typeface="Calibri"/>
              <a:cs typeface="Calibri"/>
            </a:rPr>
            <a:t>Avaliação</a:t>
          </a:r>
        </a:p>
      </xdr:txBody>
    </xdr:sp>
    <xdr:clientData/>
  </xdr:twoCellAnchor>
  <xdr:twoCellAnchor>
    <xdr:from>
      <xdr:col>9</xdr:col>
      <xdr:colOff>371474</xdr:colOff>
      <xdr:row>21</xdr:row>
      <xdr:rowOff>9524</xdr:rowOff>
    </xdr:from>
    <xdr:to>
      <xdr:col>9</xdr:col>
      <xdr:colOff>448707</xdr:colOff>
      <xdr:row>28</xdr:row>
      <xdr:rowOff>87783</xdr:rowOff>
    </xdr:to>
    <xdr:grpSp>
      <xdr:nvGrpSpPr>
        <xdr:cNvPr id="67" name="Grupo 66"/>
        <xdr:cNvGrpSpPr/>
      </xdr:nvGrpSpPr>
      <xdr:grpSpPr>
        <a:xfrm>
          <a:off x="4648199" y="4010024"/>
          <a:ext cx="77233" cy="1411759"/>
          <a:chOff x="2196508" y="1110502"/>
          <a:chExt cx="77233" cy="1411759"/>
        </a:xfrm>
      </xdr:grpSpPr>
      <xdr:sp macro="" textlink="">
        <xdr:nvSpPr>
          <xdr:cNvPr id="68" name="Rectângulo 67"/>
          <xdr:cNvSpPr/>
        </xdr:nvSpPr>
        <xdr:spPr>
          <a:xfrm>
            <a:off x="2200864" y="1110502"/>
            <a:ext cx="71430" cy="2160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69" name="Rectângulo 68"/>
          <xdr:cNvSpPr/>
        </xdr:nvSpPr>
        <xdr:spPr>
          <a:xfrm>
            <a:off x="2199413" y="1721568"/>
            <a:ext cx="71430" cy="2160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0" name="Rectângulo 69"/>
          <xdr:cNvSpPr/>
        </xdr:nvSpPr>
        <xdr:spPr>
          <a:xfrm>
            <a:off x="2197961" y="1410908"/>
            <a:ext cx="71430" cy="216000"/>
          </a:xfrm>
          <a:prstGeom prst="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1" name="Rectângulo 70"/>
          <xdr:cNvSpPr/>
        </xdr:nvSpPr>
        <xdr:spPr>
          <a:xfrm>
            <a:off x="2196508" y="2007321"/>
            <a:ext cx="71430" cy="216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2" name="Rectângulo 71"/>
          <xdr:cNvSpPr/>
        </xdr:nvSpPr>
        <xdr:spPr>
          <a:xfrm>
            <a:off x="2202311" y="2306261"/>
            <a:ext cx="71430" cy="21600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clientData/>
  </xdr:twoCellAnchor>
  <xdr:twoCellAnchor>
    <xdr:from>
      <xdr:col>10</xdr:col>
      <xdr:colOff>57150</xdr:colOff>
      <xdr:row>28</xdr:row>
      <xdr:rowOff>114300</xdr:rowOff>
    </xdr:from>
    <xdr:to>
      <xdr:col>20</xdr:col>
      <xdr:colOff>519091</xdr:colOff>
      <xdr:row>31</xdr:row>
      <xdr:rowOff>79419</xdr:rowOff>
    </xdr:to>
    <xdr:grpSp>
      <xdr:nvGrpSpPr>
        <xdr:cNvPr id="83" name="Grupo 82"/>
        <xdr:cNvGrpSpPr/>
      </xdr:nvGrpSpPr>
      <xdr:grpSpPr>
        <a:xfrm>
          <a:off x="4943475" y="5448300"/>
          <a:ext cx="6557941" cy="536619"/>
          <a:chOff x="8268841" y="5448300"/>
          <a:chExt cx="3249041" cy="536619"/>
        </a:xfrm>
      </xdr:grpSpPr>
      <xdr:sp macro="" textlink="">
        <xdr:nvSpPr>
          <xdr:cNvPr id="73" name="Rectângulo 72"/>
          <xdr:cNvSpPr/>
        </xdr:nvSpPr>
        <xdr:spPr>
          <a:xfrm>
            <a:off x="8277882" y="544830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4" name="Rectângulo 73"/>
          <xdr:cNvSpPr/>
        </xdr:nvSpPr>
        <xdr:spPr>
          <a:xfrm>
            <a:off x="8274885" y="5548679"/>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5" name="Rectângulo 74"/>
          <xdr:cNvSpPr/>
        </xdr:nvSpPr>
        <xdr:spPr>
          <a:xfrm>
            <a:off x="8272504" y="5876919"/>
            <a:ext cx="3240000" cy="108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6" name="Rectângulo 75"/>
          <xdr:cNvSpPr/>
        </xdr:nvSpPr>
        <xdr:spPr>
          <a:xfrm>
            <a:off x="8271064" y="567829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77" name="Rectângulo 76"/>
          <xdr:cNvSpPr/>
        </xdr:nvSpPr>
        <xdr:spPr>
          <a:xfrm>
            <a:off x="8268841" y="5759694"/>
            <a:ext cx="3240000" cy="72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clientData/>
  </xdr:twoCellAnchor>
  <xdr:twoCellAnchor>
    <xdr:from>
      <xdr:col>10</xdr:col>
      <xdr:colOff>75749</xdr:colOff>
      <xdr:row>17</xdr:row>
      <xdr:rowOff>85725</xdr:rowOff>
    </xdr:from>
    <xdr:to>
      <xdr:col>15</xdr:col>
      <xdr:colOff>231749</xdr:colOff>
      <xdr:row>18</xdr:row>
      <xdr:rowOff>133351</xdr:rowOff>
    </xdr:to>
    <xdr:sp macro="" textlink="">
      <xdr:nvSpPr>
        <xdr:cNvPr id="85" name="Rectângulo 84"/>
        <xdr:cNvSpPr/>
      </xdr:nvSpPr>
      <xdr:spPr>
        <a:xfrm>
          <a:off x="4962074" y="3324225"/>
          <a:ext cx="3204000" cy="238126"/>
        </a:xfrm>
        <a:prstGeom prst="rect">
          <a:avLst/>
        </a:prstGeom>
        <a:solidFill>
          <a:sysClr val="window" lastClr="FFFFFF"/>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10</xdr:col>
      <xdr:colOff>66224</xdr:colOff>
      <xdr:row>18</xdr:row>
      <xdr:rowOff>85725</xdr:rowOff>
    </xdr:from>
    <xdr:to>
      <xdr:col>15</xdr:col>
      <xdr:colOff>258224</xdr:colOff>
      <xdr:row>21</xdr:row>
      <xdr:rowOff>85725</xdr:rowOff>
    </xdr:to>
    <xdr:sp macro="" textlink="">
      <xdr:nvSpPr>
        <xdr:cNvPr id="84" name="Rectângulo 83"/>
        <xdr:cNvSpPr/>
      </xdr:nvSpPr>
      <xdr:spPr>
        <a:xfrm>
          <a:off x="4952549" y="3514725"/>
          <a:ext cx="3240000" cy="571500"/>
        </a:xfrm>
        <a:prstGeom prst="rect">
          <a:avLst/>
        </a:prstGeom>
        <a:solidFill>
          <a:schemeClr val="bg2">
            <a:lumMod val="50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7</xdr:col>
      <xdr:colOff>514350</xdr:colOff>
      <xdr:row>20</xdr:row>
      <xdr:rowOff>180976</xdr:rowOff>
    </xdr:from>
    <xdr:to>
      <xdr:col>9</xdr:col>
      <xdr:colOff>477676</xdr:colOff>
      <xdr:row>30</xdr:row>
      <xdr:rowOff>133350</xdr:rowOff>
    </xdr:to>
    <xdr:grpSp>
      <xdr:nvGrpSpPr>
        <xdr:cNvPr id="7" name="Grupo 6"/>
        <xdr:cNvGrpSpPr/>
      </xdr:nvGrpSpPr>
      <xdr:grpSpPr>
        <a:xfrm>
          <a:off x="3571875" y="3990976"/>
          <a:ext cx="1182526" cy="1857374"/>
          <a:chOff x="1133475" y="4038601"/>
          <a:chExt cx="1182526" cy="1857374"/>
        </a:xfrm>
      </xdr:grpSpPr>
      <xdr:grpSp>
        <xdr:nvGrpSpPr>
          <xdr:cNvPr id="61" name="Grupo 60"/>
          <xdr:cNvGrpSpPr/>
        </xdr:nvGrpSpPr>
        <xdr:grpSpPr>
          <a:xfrm>
            <a:off x="1524001" y="4038601"/>
            <a:ext cx="792000" cy="1447759"/>
            <a:chOff x="2828925" y="2057400"/>
            <a:chExt cx="792000" cy="1447759"/>
          </a:xfrm>
        </xdr:grpSpPr>
        <xdr:sp macro="" textlink="">
          <xdr:nvSpPr>
            <xdr:cNvPr id="62" name="CaixaDeTexto 61"/>
            <xdr:cNvSpPr txBox="1"/>
          </xdr:nvSpPr>
          <xdr:spPr>
            <a:xfrm>
              <a:off x="2833281" y="2057400"/>
              <a:ext cx="786197"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l"/>
              <a:endParaRPr lang="en-US" sz="900" b="0" i="0" u="none" strike="noStrike">
                <a:solidFill>
                  <a:srgbClr val="000000"/>
                </a:solidFill>
                <a:latin typeface="Calibri"/>
                <a:cs typeface="Calibri"/>
              </a:endParaRPr>
            </a:p>
          </xdr:txBody>
        </xdr:sp>
        <xdr:sp macro="" textlink="">
          <xdr:nvSpPr>
            <xdr:cNvPr id="63" name="CaixaDeTexto 62"/>
            <xdr:cNvSpPr txBox="1"/>
          </xdr:nvSpPr>
          <xdr:spPr>
            <a:xfrm>
              <a:off x="2831830" y="2363666"/>
              <a:ext cx="786197"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l"/>
              <a:endParaRPr lang="en-US" sz="900" b="0" i="0" u="none" strike="noStrike">
                <a:solidFill>
                  <a:srgbClr val="000000"/>
                </a:solidFill>
                <a:latin typeface="Calibri"/>
                <a:cs typeface="Calibri"/>
              </a:endParaRPr>
            </a:p>
          </xdr:txBody>
        </xdr:sp>
        <xdr:sp macro="" textlink="Analisis!R5">
          <xdr:nvSpPr>
            <xdr:cNvPr id="64" name="CaixaDeTexto 63"/>
            <xdr:cNvSpPr txBox="1"/>
          </xdr:nvSpPr>
          <xdr:spPr>
            <a:xfrm>
              <a:off x="2830378" y="2662606"/>
              <a:ext cx="786197"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l"/>
              <a:fld id="{5ECE457C-5570-4A6E-905A-14979AA4482C}" type="TxLink">
                <a:rPr lang="en-US" sz="900" b="0" i="0" u="none" strike="noStrike">
                  <a:solidFill>
                    <a:srgbClr val="000000"/>
                  </a:solidFill>
                  <a:latin typeface="Calibri"/>
                  <a:cs typeface="Calibri"/>
                </a:rPr>
                <a:pPr algn="l"/>
                <a:t>4% [2]</a:t>
              </a:fld>
              <a:endParaRPr lang="pt-PT" sz="400"/>
            </a:p>
          </xdr:txBody>
        </xdr:sp>
        <xdr:sp macro="" textlink="Analisis!R6">
          <xdr:nvSpPr>
            <xdr:cNvPr id="65" name="CaixaDeTexto 64"/>
            <xdr:cNvSpPr txBox="1"/>
          </xdr:nvSpPr>
          <xdr:spPr>
            <a:xfrm>
              <a:off x="2828925" y="2954219"/>
              <a:ext cx="786197"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l"/>
              <a:fld id="{21605C71-8FEB-45FB-9161-E59E1EDA9699}" type="TxLink">
                <a:rPr lang="en-US" sz="900" b="0" i="0" u="none" strike="noStrike">
                  <a:solidFill>
                    <a:srgbClr val="000000"/>
                  </a:solidFill>
                  <a:latin typeface="Calibri"/>
                  <a:cs typeface="Calibri"/>
                </a:rPr>
                <a:pPr algn="l"/>
                <a:t>68% [32]</a:t>
              </a:fld>
              <a:endParaRPr lang="pt-PT" sz="400"/>
            </a:p>
          </xdr:txBody>
        </xdr:sp>
        <xdr:sp macro="" textlink="Analisis!R7">
          <xdr:nvSpPr>
            <xdr:cNvPr id="66" name="CaixaDeTexto 65"/>
            <xdr:cNvSpPr txBox="1"/>
          </xdr:nvSpPr>
          <xdr:spPr>
            <a:xfrm>
              <a:off x="2834728" y="3253159"/>
              <a:ext cx="786197" cy="252000"/>
            </a:xfrm>
            <a:prstGeom prst="roundRect">
              <a:avLst>
                <a:gd name="adj" fmla="val 8531"/>
              </a:avLst>
            </a:prstGeom>
            <a:noFill/>
            <a:ln w="3175">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0" bIns="0" rtlCol="0" anchor="ctr" anchorCtr="0">
              <a:noAutofit/>
            </a:bodyPr>
            <a:lstStyle/>
            <a:p>
              <a:pPr algn="l"/>
              <a:fld id="{CC2327E7-8E45-4F00-BB10-74B9C444E498}" type="TxLink">
                <a:rPr lang="en-US" sz="900" b="0" i="0" u="none" strike="noStrike">
                  <a:solidFill>
                    <a:srgbClr val="000000"/>
                  </a:solidFill>
                  <a:latin typeface="Calibri"/>
                  <a:cs typeface="Calibri"/>
                </a:rPr>
                <a:pPr algn="l"/>
                <a:t>28% [13]</a:t>
              </a:fld>
              <a:endParaRPr lang="pt-PT" sz="400"/>
            </a:p>
          </xdr:txBody>
        </xdr:sp>
      </xdr:grpSp>
      <mc:AlternateContent xmlns:mc="http://schemas.openxmlformats.org/markup-compatibility/2006" xmlns:a14="http://schemas.microsoft.com/office/drawing/2010/main">
        <mc:Choice Requires="a14">
          <xdr:graphicFrame macro="">
            <xdr:nvGraphicFramePr>
              <xdr:cNvPr id="58" name="Avaliação"/>
              <xdr:cNvGraphicFramePr/>
            </xdr:nvGraphicFramePr>
            <xdr:xfrm>
              <a:off x="1133475" y="4476749"/>
              <a:ext cx="387450" cy="1419226"/>
            </xdr:xfrm>
            <a:graphic>
              <a:graphicData uri="http://schemas.microsoft.com/office/drawing/2010/slicer">
                <sle:slicer xmlns:sle="http://schemas.microsoft.com/office/drawing/2010/slicer" name="Avaliação"/>
              </a:graphicData>
            </a:graphic>
          </xdr:graphicFrame>
        </mc:Choice>
        <mc:Fallback xmlns="">
          <xdr:sp macro="" textlink="">
            <xdr:nvSpPr>
              <xdr:cNvPr id="0" name=""/>
              <xdr:cNvSpPr>
                <a:spLocks noTextEdit="1"/>
              </xdr:cNvSpPr>
            </xdr:nvSpPr>
            <xdr:spPr>
              <a:xfrm>
                <a:off x="3571875" y="4429124"/>
                <a:ext cx="387450" cy="1419226"/>
              </a:xfrm>
              <a:prstGeom prst="rect">
                <a:avLst/>
              </a:prstGeom>
              <a:solidFill>
                <a:prstClr val="white"/>
              </a:solidFill>
              <a:ln w="1">
                <a:solidFill>
                  <a:prstClr val="green"/>
                </a:solidFill>
              </a:ln>
            </xdr:spPr>
            <xdr:txBody>
              <a:bodyPr vertOverflow="clip" horzOverflow="clip"/>
              <a:lstStyle/>
              <a:p>
                <a:r>
                  <a:rPr lang="pt-PT" sz="1100"/>
                  <a:t>Esta forma representa uma segmentação de dados. As instâncias de segmentação de dados podem ser utilizadas pelo menos no Excel 2010.
Se a forma tiver sido modificada numa versão anterior do Excel, ou se o livro tiver sido guardado em Excel 2003 ou anterior, a segmentação de dados não poderá ser utilizada.</a:t>
                </a:r>
              </a:p>
            </xdr:txBody>
          </xdr:sp>
        </mc:Fallback>
      </mc:AlternateContent>
    </xdr:grpSp>
    <xdr:clientData/>
  </xdr:twoCellAnchor>
  <xdr:twoCellAnchor>
    <xdr:from>
      <xdr:col>3</xdr:col>
      <xdr:colOff>409575</xdr:colOff>
      <xdr:row>28</xdr:row>
      <xdr:rowOff>152400</xdr:rowOff>
    </xdr:from>
    <xdr:to>
      <xdr:col>4</xdr:col>
      <xdr:colOff>228600</xdr:colOff>
      <xdr:row>30</xdr:row>
      <xdr:rowOff>76200</xdr:rowOff>
    </xdr:to>
    <xdr:sp macro="" textlink="">
      <xdr:nvSpPr>
        <xdr:cNvPr id="97" name="Rectângulo 96"/>
        <xdr:cNvSpPr/>
      </xdr:nvSpPr>
      <xdr:spPr>
        <a:xfrm>
          <a:off x="1028700" y="5486400"/>
          <a:ext cx="428625" cy="304800"/>
        </a:xfrm>
        <a:prstGeom prst="rect">
          <a:avLst/>
        </a:prstGeom>
        <a:solidFill>
          <a:schemeClr val="bg2"/>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t-PT" sz="1100"/>
        </a:p>
      </xdr:txBody>
    </xdr:sp>
    <xdr:clientData/>
  </xdr:twoCellAnchor>
  <xdr:twoCellAnchor>
    <xdr:from>
      <xdr:col>10</xdr:col>
      <xdr:colOff>76201</xdr:colOff>
      <xdr:row>19</xdr:row>
      <xdr:rowOff>47625</xdr:rowOff>
    </xdr:from>
    <xdr:to>
      <xdr:col>15</xdr:col>
      <xdr:colOff>238125</xdr:colOff>
      <xdr:row>22</xdr:row>
      <xdr:rowOff>12744</xdr:rowOff>
    </xdr:to>
    <xdr:grpSp>
      <xdr:nvGrpSpPr>
        <xdr:cNvPr id="98" name="Grupo 97"/>
        <xdr:cNvGrpSpPr/>
      </xdr:nvGrpSpPr>
      <xdr:grpSpPr>
        <a:xfrm>
          <a:off x="4962526" y="3667125"/>
          <a:ext cx="3209924" cy="536619"/>
          <a:chOff x="8268841" y="5448300"/>
          <a:chExt cx="3249041" cy="536619"/>
        </a:xfrm>
      </xdr:grpSpPr>
      <xdr:sp macro="" textlink="">
        <xdr:nvSpPr>
          <xdr:cNvPr id="99" name="Rectângulo 98"/>
          <xdr:cNvSpPr/>
        </xdr:nvSpPr>
        <xdr:spPr>
          <a:xfrm>
            <a:off x="8277882" y="544830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0" name="Rectângulo 99"/>
          <xdr:cNvSpPr/>
        </xdr:nvSpPr>
        <xdr:spPr>
          <a:xfrm>
            <a:off x="8274885" y="5548679"/>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1" name="Rectângulo 100"/>
          <xdr:cNvSpPr/>
        </xdr:nvSpPr>
        <xdr:spPr>
          <a:xfrm>
            <a:off x="8272504" y="5876919"/>
            <a:ext cx="3240000" cy="108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2" name="Rectângulo 101"/>
          <xdr:cNvSpPr/>
        </xdr:nvSpPr>
        <xdr:spPr>
          <a:xfrm>
            <a:off x="8271064" y="567829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3" name="Rectângulo 102"/>
          <xdr:cNvSpPr/>
        </xdr:nvSpPr>
        <xdr:spPr>
          <a:xfrm>
            <a:off x="8268841" y="5759694"/>
            <a:ext cx="3240000" cy="72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clientData/>
  </xdr:twoCellAnchor>
  <xdr:twoCellAnchor>
    <xdr:from>
      <xdr:col>10</xdr:col>
      <xdr:colOff>85726</xdr:colOff>
      <xdr:row>25</xdr:row>
      <xdr:rowOff>9525</xdr:rowOff>
    </xdr:from>
    <xdr:to>
      <xdr:col>15</xdr:col>
      <xdr:colOff>247650</xdr:colOff>
      <xdr:row>27</xdr:row>
      <xdr:rowOff>165144</xdr:rowOff>
    </xdr:to>
    <xdr:grpSp>
      <xdr:nvGrpSpPr>
        <xdr:cNvPr id="104" name="Grupo 103"/>
        <xdr:cNvGrpSpPr/>
      </xdr:nvGrpSpPr>
      <xdr:grpSpPr>
        <a:xfrm>
          <a:off x="4972051" y="4772025"/>
          <a:ext cx="3209924" cy="536619"/>
          <a:chOff x="8268841" y="5448300"/>
          <a:chExt cx="3249041" cy="536619"/>
        </a:xfrm>
      </xdr:grpSpPr>
      <xdr:sp macro="" textlink="">
        <xdr:nvSpPr>
          <xdr:cNvPr id="105" name="Rectângulo 104"/>
          <xdr:cNvSpPr/>
        </xdr:nvSpPr>
        <xdr:spPr>
          <a:xfrm>
            <a:off x="8277882" y="544830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6" name="Rectângulo 105"/>
          <xdr:cNvSpPr/>
        </xdr:nvSpPr>
        <xdr:spPr>
          <a:xfrm>
            <a:off x="8274885" y="5548679"/>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7" name="Rectângulo 106"/>
          <xdr:cNvSpPr/>
        </xdr:nvSpPr>
        <xdr:spPr>
          <a:xfrm>
            <a:off x="8272504" y="5876919"/>
            <a:ext cx="3240000" cy="108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8" name="Rectângulo 107"/>
          <xdr:cNvSpPr/>
        </xdr:nvSpPr>
        <xdr:spPr>
          <a:xfrm>
            <a:off x="8271064" y="5678290"/>
            <a:ext cx="3240000" cy="36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sp macro="" textlink="">
        <xdr:nvSpPr>
          <xdr:cNvPr id="109" name="Rectângulo 108"/>
          <xdr:cNvSpPr/>
        </xdr:nvSpPr>
        <xdr:spPr>
          <a:xfrm>
            <a:off x="8268841" y="5759694"/>
            <a:ext cx="3240000" cy="72000"/>
          </a:xfrm>
          <a:prstGeom prst="rect">
            <a:avLst/>
          </a:prstGeom>
          <a:solidFill>
            <a:schemeClr val="bg2">
              <a:lumMod val="25000"/>
            </a:schemeClr>
          </a:soli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grpSp>
    <xdr:clientData/>
  </xdr:twoCellAnchor>
  <xdr:twoCellAnchor>
    <xdr:from>
      <xdr:col>4</xdr:col>
      <xdr:colOff>85725</xdr:colOff>
      <xdr:row>19</xdr:row>
      <xdr:rowOff>142875</xdr:rowOff>
    </xdr:from>
    <xdr:to>
      <xdr:col>7</xdr:col>
      <xdr:colOff>416925</xdr:colOff>
      <xdr:row>31</xdr:row>
      <xdr:rowOff>16875</xdr:rowOff>
    </xdr:to>
    <xdr:graphicFrame macro="">
      <xdr:nvGraphicFramePr>
        <xdr:cNvPr id="111" name="Gráfico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304800</xdr:colOff>
      <xdr:row>7</xdr:row>
      <xdr:rowOff>152399</xdr:rowOff>
    </xdr:from>
    <xdr:to>
      <xdr:col>9</xdr:col>
      <xdr:colOff>451200</xdr:colOff>
      <xdr:row>17</xdr:row>
      <xdr:rowOff>68909</xdr:rowOff>
    </xdr:to>
    <xdr:grpSp>
      <xdr:nvGrpSpPr>
        <xdr:cNvPr id="87" name="Grupo 86"/>
        <xdr:cNvGrpSpPr/>
      </xdr:nvGrpSpPr>
      <xdr:grpSpPr>
        <a:xfrm>
          <a:off x="3971925" y="1485899"/>
          <a:ext cx="756000" cy="1821510"/>
          <a:chOff x="10248900" y="447674"/>
          <a:chExt cx="684004" cy="1685808"/>
        </a:xfrm>
        <a:gradFill>
          <a:gsLst>
            <a:gs pos="0">
              <a:schemeClr val="bg2"/>
            </a:gs>
            <a:gs pos="32000">
              <a:schemeClr val="bg2"/>
            </a:gs>
            <a:gs pos="100000">
              <a:schemeClr val="tx2"/>
            </a:gs>
          </a:gsLst>
          <a:lin ang="0" scaled="1"/>
        </a:gradFill>
      </xdr:grpSpPr>
      <xdr:sp macro="" textlink="">
        <xdr:nvSpPr>
          <xdr:cNvPr id="88" name="Rectângulo arredondado 87"/>
          <xdr:cNvSpPr/>
        </xdr:nvSpPr>
        <xdr:spPr>
          <a:xfrm>
            <a:off x="10248904" y="447674"/>
            <a:ext cx="684000" cy="199908"/>
          </a:xfrm>
          <a:prstGeom prst="roundRect">
            <a:avLst/>
          </a:prstGeom>
          <a:gradFill>
            <a:gsLst>
              <a:gs pos="0">
                <a:schemeClr val="bg2"/>
              </a:gs>
              <a:gs pos="32000">
                <a:schemeClr val="bg2"/>
              </a:gs>
              <a:gs pos="100000">
                <a:schemeClr val="accent1"/>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endParaRPr lang="en-US" sz="1100" b="0" i="0" u="none" strike="noStrike" cap="small" baseline="0">
              <a:solidFill>
                <a:srgbClr val="000000"/>
              </a:solidFill>
              <a:latin typeface="Calibri"/>
              <a:cs typeface="Calibri"/>
            </a:endParaRPr>
          </a:p>
        </xdr:txBody>
      </xdr:sp>
      <xdr:sp macro="" textlink="">
        <xdr:nvSpPr>
          <xdr:cNvPr id="89" name="Rectângulo arredondado 88"/>
          <xdr:cNvSpPr/>
        </xdr:nvSpPr>
        <xdr:spPr>
          <a:xfrm>
            <a:off x="10248900" y="695324"/>
            <a:ext cx="684000" cy="199908"/>
          </a:xfrm>
          <a:prstGeom prst="roundRect">
            <a:avLst/>
          </a:prstGeom>
          <a:gradFill>
            <a:gsLst>
              <a:gs pos="0">
                <a:schemeClr val="bg2"/>
              </a:gs>
              <a:gs pos="32000">
                <a:schemeClr val="bg2"/>
              </a:gs>
              <a:gs pos="100000">
                <a:schemeClr val="accent2"/>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US" sz="1100" b="0" i="0" u="none" strike="noStrike" cap="small" baseline="0">
                <a:solidFill>
                  <a:srgbClr val="000000"/>
                </a:solidFill>
                <a:latin typeface="Calibri"/>
                <a:cs typeface="Calibri"/>
              </a:rPr>
              <a:t> </a:t>
            </a:r>
          </a:p>
        </xdr:txBody>
      </xdr:sp>
      <xdr:sp macro="" textlink="">
        <xdr:nvSpPr>
          <xdr:cNvPr id="90" name="Rectângulo arredondado 89"/>
          <xdr:cNvSpPr/>
        </xdr:nvSpPr>
        <xdr:spPr>
          <a:xfrm>
            <a:off x="10248900" y="942974"/>
            <a:ext cx="684000" cy="199908"/>
          </a:xfrm>
          <a:prstGeom prst="roundRect">
            <a:avLst/>
          </a:prstGeom>
          <a:gradFill>
            <a:gsLst>
              <a:gs pos="0">
                <a:schemeClr val="bg2"/>
              </a:gs>
              <a:gs pos="32000">
                <a:schemeClr val="bg2"/>
              </a:gs>
              <a:gs pos="100000">
                <a:schemeClr val="accent3"/>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US" sz="1100" b="0" i="0" u="none" strike="noStrike" cap="small" baseline="0">
                <a:solidFill>
                  <a:srgbClr val="000000"/>
                </a:solidFill>
                <a:latin typeface="Calibri"/>
                <a:cs typeface="Calibri"/>
              </a:rPr>
              <a:t> </a:t>
            </a:r>
          </a:p>
        </xdr:txBody>
      </xdr:sp>
      <xdr:sp macro="" textlink="">
        <xdr:nvSpPr>
          <xdr:cNvPr id="91" name="Rectângulo arredondado 90"/>
          <xdr:cNvSpPr/>
        </xdr:nvSpPr>
        <xdr:spPr>
          <a:xfrm>
            <a:off x="10248900" y="1190624"/>
            <a:ext cx="684000" cy="199908"/>
          </a:xfrm>
          <a:prstGeom prst="roundRect">
            <a:avLst/>
          </a:prstGeom>
          <a:gradFill>
            <a:gsLst>
              <a:gs pos="0">
                <a:schemeClr val="bg2"/>
              </a:gs>
              <a:gs pos="32000">
                <a:schemeClr val="bg2"/>
              </a:gs>
              <a:gs pos="100000">
                <a:schemeClr val="accent4"/>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endParaRPr lang="en-US" sz="1100" b="0" i="0" u="none" strike="noStrike" cap="small" baseline="0">
              <a:solidFill>
                <a:srgbClr val="000000"/>
              </a:solidFill>
              <a:latin typeface="Calibri"/>
              <a:cs typeface="Calibri"/>
            </a:endParaRPr>
          </a:p>
        </xdr:txBody>
      </xdr:sp>
      <xdr:sp macro="" textlink="">
        <xdr:nvSpPr>
          <xdr:cNvPr id="92" name="Rectângulo arredondado 91"/>
          <xdr:cNvSpPr/>
        </xdr:nvSpPr>
        <xdr:spPr>
          <a:xfrm>
            <a:off x="10248902" y="1438274"/>
            <a:ext cx="684000" cy="199908"/>
          </a:xfrm>
          <a:prstGeom prst="roundRect">
            <a:avLst/>
          </a:prstGeom>
          <a:gradFill>
            <a:gsLst>
              <a:gs pos="0">
                <a:schemeClr val="bg2"/>
              </a:gs>
              <a:gs pos="32000">
                <a:schemeClr val="bg2"/>
              </a:gs>
              <a:gs pos="100000">
                <a:schemeClr val="accent5"/>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endParaRPr lang="en-US" sz="1100" b="0" i="0" u="none" strike="noStrike" cap="small" baseline="0">
              <a:solidFill>
                <a:srgbClr val="000000"/>
              </a:solidFill>
              <a:latin typeface="Calibri"/>
              <a:cs typeface="Calibri"/>
            </a:endParaRPr>
          </a:p>
        </xdr:txBody>
      </xdr:sp>
      <xdr:sp macro="" textlink="">
        <xdr:nvSpPr>
          <xdr:cNvPr id="93" name="Rectângulo arredondado 92"/>
          <xdr:cNvSpPr/>
        </xdr:nvSpPr>
        <xdr:spPr>
          <a:xfrm>
            <a:off x="10248900" y="1685924"/>
            <a:ext cx="684000" cy="199908"/>
          </a:xfrm>
          <a:prstGeom prst="roundRect">
            <a:avLst/>
          </a:prstGeom>
          <a:gradFill>
            <a:gsLst>
              <a:gs pos="0">
                <a:schemeClr val="bg2"/>
              </a:gs>
              <a:gs pos="32000">
                <a:schemeClr val="bg2"/>
              </a:gs>
              <a:gs pos="100000">
                <a:schemeClr val="accent6"/>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US" sz="1100" b="0" i="0" u="none" strike="noStrike" cap="small" baseline="0">
                <a:solidFill>
                  <a:srgbClr val="000000"/>
                </a:solidFill>
                <a:latin typeface="Calibri"/>
                <a:cs typeface="Calibri"/>
              </a:rPr>
              <a:t> </a:t>
            </a:r>
          </a:p>
        </xdr:txBody>
      </xdr:sp>
      <xdr:sp macro="" textlink="">
        <xdr:nvSpPr>
          <xdr:cNvPr id="94" name="Rectângulo arredondado 93"/>
          <xdr:cNvSpPr/>
        </xdr:nvSpPr>
        <xdr:spPr>
          <a:xfrm>
            <a:off x="10248900" y="1933574"/>
            <a:ext cx="684000" cy="199908"/>
          </a:xfrm>
          <a:prstGeom prst="roundRect">
            <a:avLst/>
          </a:prstGeom>
          <a:gradFill>
            <a:gsLst>
              <a:gs pos="0">
                <a:schemeClr val="bg2"/>
              </a:gs>
              <a:gs pos="32000">
                <a:schemeClr val="bg2"/>
              </a:gs>
              <a:gs pos="100000">
                <a:schemeClr val="bg2">
                  <a:lumMod val="75000"/>
                </a:schemeClr>
              </a:gs>
            </a:gsLst>
            <a:lin ang="0" scaled="1"/>
          </a:gradFill>
          <a:ln w="31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36000" bIns="0" rtlCol="0" anchor="ctr"/>
          <a:lstStyle/>
          <a:p>
            <a:pPr algn="r"/>
            <a:r>
              <a:rPr lang="en-US" sz="1100" b="0" i="0" u="none" strike="noStrike" cap="small" baseline="0">
                <a:solidFill>
                  <a:srgbClr val="000000"/>
                </a:solidFill>
                <a:latin typeface="Calibri"/>
                <a:cs typeface="Calibri"/>
              </a:rPr>
              <a:t> </a:t>
            </a:r>
          </a:p>
        </xdr:txBody>
      </xdr:sp>
    </xdr:grpSp>
    <xdr:clientData/>
  </xdr:twoCellAnchor>
  <xdr:twoCellAnchor>
    <xdr:from>
      <xdr:col>4</xdr:col>
      <xdr:colOff>133350</xdr:colOff>
      <xdr:row>6</xdr:row>
      <xdr:rowOff>152400</xdr:rowOff>
    </xdr:from>
    <xdr:to>
      <xdr:col>7</xdr:col>
      <xdr:colOff>464550</xdr:colOff>
      <xdr:row>18</xdr:row>
      <xdr:rowOff>26400</xdr:rowOff>
    </xdr:to>
    <xdr:graphicFrame macro="">
      <xdr:nvGraphicFramePr>
        <xdr:cNvPr id="113" name="Gráfico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314325</xdr:colOff>
      <xdr:row>11</xdr:row>
      <xdr:rowOff>114299</xdr:rowOff>
    </xdr:from>
    <xdr:to>
      <xdr:col>6</xdr:col>
      <xdr:colOff>323850</xdr:colOff>
      <xdr:row>13</xdr:row>
      <xdr:rowOff>104774</xdr:rowOff>
    </xdr:to>
    <xdr:sp macro="" textlink="Analisis!C4">
      <xdr:nvSpPr>
        <xdr:cNvPr id="112" name="Rectângulo arredondado 111"/>
        <xdr:cNvSpPr/>
      </xdr:nvSpPr>
      <xdr:spPr>
        <a:xfrm>
          <a:off x="2152650" y="2209799"/>
          <a:ext cx="619125" cy="371475"/>
        </a:xfrm>
        <a:prstGeom prst="roundRect">
          <a:avLst>
            <a:gd name="adj" fmla="val 7840"/>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417F7DC-9CF6-47BA-AEA3-A29E8A1E662B}" type="TxLink">
            <a:rPr lang="en-US" sz="2000" b="1" i="0" u="none" strike="noStrike" cap="small" baseline="0">
              <a:ln>
                <a:noFill/>
              </a:ln>
              <a:solidFill>
                <a:srgbClr val="000000"/>
              </a:solidFill>
              <a:latin typeface="Calibri"/>
              <a:cs typeface="Calibri"/>
            </a:rPr>
            <a:pPr algn="ctr"/>
            <a:t>586</a:t>
          </a:fld>
          <a:endParaRPr lang="pt-PT" sz="2800" b="1" cap="small" baseline="0">
            <a:ln>
              <a:noFill/>
            </a:ln>
            <a:solidFill>
              <a:sysClr val="windowText" lastClr="000000"/>
            </a:solidFill>
          </a:endParaRPr>
        </a:p>
      </xdr:txBody>
    </xdr:sp>
    <xdr:clientData/>
  </xdr:twoCellAnchor>
  <xdr:twoCellAnchor>
    <xdr:from>
      <xdr:col>5</xdr:col>
      <xdr:colOff>238125</xdr:colOff>
      <xdr:row>24</xdr:row>
      <xdr:rowOff>95250</xdr:rowOff>
    </xdr:from>
    <xdr:to>
      <xdr:col>6</xdr:col>
      <xdr:colOff>247650</xdr:colOff>
      <xdr:row>26</xdr:row>
      <xdr:rowOff>85725</xdr:rowOff>
    </xdr:to>
    <xdr:sp macro="" textlink="Analisis!P4">
      <xdr:nvSpPr>
        <xdr:cNvPr id="95" name="Rectângulo arredondado 94"/>
        <xdr:cNvSpPr/>
      </xdr:nvSpPr>
      <xdr:spPr>
        <a:xfrm>
          <a:off x="2076450" y="4667250"/>
          <a:ext cx="619125" cy="371475"/>
        </a:xfrm>
        <a:prstGeom prst="roundRect">
          <a:avLst>
            <a:gd name="adj" fmla="val 7840"/>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ADBA2F4-FA4B-4DD5-AEF9-DE5FC46C7D24}" type="TxLink">
            <a:rPr lang="en-US" sz="2000" b="1" i="0" u="none" strike="noStrike" cap="small" baseline="0">
              <a:ln>
                <a:noFill/>
              </a:ln>
              <a:solidFill>
                <a:srgbClr val="000000"/>
              </a:solidFill>
              <a:latin typeface="Calibri"/>
              <a:cs typeface="Calibri"/>
            </a:rPr>
            <a:pPr algn="ctr"/>
            <a:t>47</a:t>
          </a:fld>
          <a:endParaRPr lang="pt-PT" sz="4800" b="1" cap="small" baseline="0">
            <a:ln>
              <a:noFill/>
            </a:ln>
            <a:solidFill>
              <a:sysClr val="windowText" lastClr="00000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uís Duarte Costa Leite" refreshedDate="45486.378110879632" createdVersion="4" refreshedVersion="4" minRefreshableVersion="3" recordCount="588">
  <cacheSource type="worksheet">
    <worksheetSource ref="C9:G597" sheet="DB1"/>
  </cacheSource>
  <cacheFields count="5">
    <cacheField name="Carimbo de data/hora" numFmtId="22">
      <sharedItems containsNonDate="0" containsDate="1" containsString="0" containsBlank="1" minDate="2023-12-07T14:52:36" maxDate="2024-07-12T09:53:39"/>
    </cacheField>
    <cacheField name="Identificação" numFmtId="0">
      <sharedItems count="7">
        <s v="Aluno do 3º ciclo"/>
        <s v="Aluno do 2º ciclo"/>
        <s v="Aluno do secundário"/>
        <s v="Encarregado de Educação"/>
        <s v="Aluno do Pré-escolar, 1º ciclo"/>
        <s v="Não Docente"/>
        <s v="Docente"/>
      </sharedItems>
    </cacheField>
    <cacheField name="Sugestões, Ideias e Opiniões" numFmtId="0">
      <sharedItems containsBlank="1" count="560" longText="1">
        <s v="Haver todos os períodos um campeonato de turmas de futsal na pavilhão de física onde poderiam ir 11 alunos escolhidos pelo delegado de turma e turma nessa altura das aulas os alunos terão falta justifica para ir ao campeonato"/>
        <s v="Melhores condições e materiais"/>
        <s v="Boa ideia"/>
        <s v="Ter armários na escola e mesas melhores"/>
        <s v="Cacifos para cada um dos alunos"/>
        <s v="Pra mim estou satisfeitos _x000a_"/>
        <s v="Quero uma pista de bicicletas uma pista de karts e quero motos"/>
        <s v="Onde tem os armários no bar poderia ter casifos. O corredor ser maior. As salas serem maus quentes."/>
        <s v="Aumentar os corredores para os alunos terem espaço para passar e nao haver confusão"/>
        <s v="Ter material para fazer atividades em Ev"/>
        <s v="Haver salas de convívio para os alunos; na parte do bar onde se pode colocar as mochilas podiam fazer cacifos"/>
        <s v="Podia haver aulas sobre dinheiro para os alunos terem mais responsabilidade."/>
        <s v="Melhoria nas condições da escola"/>
        <s v="Acho que deveria haver cacifos nem que fossem pequenos (o suficiente para caber uma mochila) no bar invés das prateleiras para colocar mochilas._x000a_"/>
        <s v="Acho que deveria haver bebedouros para enchermos as garrafas de água."/>
        <s v="Acho que deveria haver mais cuidado nas casas de banho, pois nem sempre tem papel e sabão para lavar as mãos._x000a_"/>
        <s v="Acho que deveria haver mais máquinas para tirar as senhas, assim evitava-se as filas."/>
        <s v="Acho que deveria haver mais sofás/cadeiras em lugares como cobertos e a entrada."/>
        <s v="Acho que as mesas deveriam ser trocadas (abanam muito)."/>
        <s v="Acho que deveria haver mais variedade de lanches no bar (bolinhos, barras de cereais...)."/>
        <s v="Acho que a internet deveria melhorar porque muitas vezes estamos a fazer trabalhos e ela não funciona, o que pode prejudicar o trabalho."/>
        <s v="Acho que deveriam ter em atenção aos computadores da biblioteca pois muitos deles ao colocar a pen deixam-a com vírus."/>
        <s v="Acho que deveria haver mais atividades a envolver os alunos (jogos turmas contra turmas, torneios...)."/>
        <s v="Ter cacifros"/>
        <s v="A meu ver, a escola devia de ter Cacifos para os alunos os usarem."/>
        <s v="Mais atividades entre alunos e teatros"/>
        <s v="A meu ver, a escola devia de ter Cacifos, para os alunos os usarem."/>
        <s v="Melhorarem a escola"/>
        <s v="Deveria existir cacifos para os alunos terem um espaço pessoal para guardarem o seu material que não necessitam naquele momento, mas que poderam necessitar mais tarde."/>
        <s v="Criar um ambiente mais acolhedor de modo a incentivar os alunos a interessarem-se pela escola pois esta apresenta um ar pouco motivador."/>
        <s v="A escola devia ser um local mais confortável, a sala de convívio dos alunos devia ter sofás, uma melhor decoração e devia ter jogos como bilhar, matrecos ou tênis de mesa, por exemplo."/>
        <s v=" A escola devia dar mais abertura a projetos diferentes, que nos desafiem e tenham a ver com os nossos gostos/objetivos. "/>
        <s v="A escola devia fornecer mais materias para as nossas atividades nas disciplinas práticas. "/>
        <s v="Deviam melhorar o pavilhão.Os alunos deviam ter direito a cacifos, pois as nossas costas estão a sofrer as consequências desta irresponsabilidade. "/>
        <s v="Devíamos ter mais festas festivas, e já que o problema era que os alunos não participavam nas apresentações, todas as turmas deviam fazer pelo menos 1 apresentação (os alunos que quiserem participar sozinhos ou com clubes continuam a poder)."/>
        <s v=" O sistema de aquecimento devia ser melhor, as mesas/cadeiras deviam estar em melhor estado e todas as turmas deviam ter 1 sala fixa (claro que não se aplica a aulas práticas como EV e por vezes Físico-química)."/>
        <s v="Tenho que estudar para os meus 3 testes e 2 apresentações orais."/>
        <s v="Criar uma sala de convívio, porque os alunos gostam de jogar às cartas, fazer trabalhos, conversar, mas não têm sítio para o fazer e muito mais"/>
        <s v=" Colocar cacifos, pois os alunos vêm carregados de livros para a escola, o que não é nada bom para as suas colunas"/>
        <s v="Podiam melhorar o teto , porque cai água dentro da escola, fazer obras no pavilhão, pois também cai água lá dentro e por vezes não se pode realizar aula"/>
        <s v="A escola ter Cacifos"/>
        <s v="Ter comidas diferentes comidas no bar ,na cantina ,ter sofás..."/>
        <s v="Criar um espaço exterior na escola para que os alunos possam desfrutar de um espaço ao ar livre."/>
        <s v="Colocar cassifos no bar, Fazer sala de convívio para os alunos, Fazer umas Laboratórios para Ciências e Fisica-Quimica e alargar mais os corredores."/>
        <s v="decorar as salas, trabalhos que cativem mais alunos, decorar a entrada (exterior) da escola"/>
        <s v="Decorar as salas de aulas, decorar a entrada exterior da escola de maneira a que a comunidade veja."/>
        <s v="Criação de um exposição aberta ao público com um ambiente temático aos trabalhos para assim criar um ambiente de harmonia"/>
        <s v="Ter cacifos"/>
        <s v="Cacifes para os alunos"/>
        <s v="Quero uma pista de bicicletas, nintendos na biblioteca, PlayStation no PC gamer nas aulas de tic, menos professores, sem regras, intervalos de 3 horas DE MANHÃ, e uma gaja gostosa"/>
        <s v="Colocar cacifros."/>
        <s v="melhorar a internet (muito fraca), mais sabonetes cheirosos, computadores das salas de TIC e da biblioteca serem melhores."/>
        <s v="Intervalo da manhã mais longo, pois não dá tempo de comer, a fila da cantina ser por ordem de turma,"/>
        <s v="Melhorar o teto do ginásio porque está a pingar"/>
        <s v="Cacifos, quadros interativos com melhor qualidade, melhores salas para EV e ET"/>
        <s v="mais papel higiénico em todas as cabines!"/>
        <s v="Cacifos,  melhores condições do ginásio (pinga) , quadros infantis com melhor qualidade, melhorar os computadores das sala de TIC e da biblioteca, "/>
        <s v="Mais visitas de estudos"/>
        <s v="Mais coisas com scratch"/>
        <s v="Mais atividades no screach"/>
        <s v="Melhor o sistema informático"/>
        <s v="Os computadores não funcionam"/>
        <s v="Poder jogar bilhar"/>
        <s v="Gostei muito do teatro foi interessante a melhor parte para mim foi a dança"/>
        <s v="Mais atividades ligadas ao desporto e as artes."/>
        <s v="Hora do lanche da manhã ser mais cedo"/>
        <s v="Mais atividades escolares ; Mais coisas de matemática"/>
        <s v="Escola mais aberta à comunidade"/>
        <s v="Melhorar atividades extra curriculares"/>
        <s v="Por sintético no chão da escola"/>
        <s v="Melhorar almoço"/>
        <s v="As reuniões de avaliação deveriam ser num horário pós-laboral"/>
        <s v="Numa forma geral, percebi que há muitas atividades para casa, o que acaba sobrecarregando os alunos por já estudarem Por período integral."/>
        <s v="A Escola deve repensar o horário de saída das crianças, não se singindo apenas aos dois horários final de dia (15h30/17h20), com vista a possibilidade de saída noutros horários."/>
        <s v="Depois das aulas poderiam já fazer os trabalhos de casa na escola, e os pais em casa do acompanhar."/>
        <s v="Havia de haver mais aulas apoio."/>
        <s v="Haver um polivalente extra para os dias de chuva para poderem brincar, um pequeno parque extra no exterior para que todos possam ter acesso e brincar."/>
        <s v="A escola ter um polivalente para as crianças poderem ter mais atividades nos dias de chuva."/>
        <s v="É necessário um ginásio para os alunos aproveitarem quando estiver a chover; e a escola deveria receber uma pintura exterior."/>
        <s v="Espaço coberto para recreio e prática desportiva, vedação no muro junto às mesas de piquenique e limpeza do espaço para que as crianças possam beneficiar do magnífico espaço, EB Prof. Filomena Mesquita."/>
        <s v="A escola deveria ter mais condições quando a meteorologia não permite vir a rua, os alunos são obrigados a ficar na sala de aula por falta de condições (não tem ginásio nem um pavilhão) _x000a_Deveriam se preocupar nisso!"/>
        <s v="A escola Filomena mesquita deveria ter condições para os meninos serem livres no inverno em vez de ficar fechados na sala deveriam fazer um pavilhão (ginásio polivalente ("/>
        <s v="Colocação de balizas(fixas) no espaço desportivo da escola."/>
        <s v="Ementa na cantina"/>
        <s v="A escola poderia desenvolver um combate efetivo mais eficaz ao bullying, o que é feito até agora não é eficaz. Talvez criar brigadas anti bullying formadas por alunos."/>
        <s v="Provas de aferição realizadas em suporte de papel."/>
        <s v="Melhorar a ementa da cantina"/>
        <s v="Variar mais as ementas."/>
        <s v="Alterar ementa na cantina."/>
        <s v="Satisfeitos pelas informações"/>
        <s v="Melhor"/>
        <s v="Estar mais atentos às crianças no intervalo"/>
        <s v="Escola Professora Filomena Mesquita. Penso que fazia falta obras de requalificação, nomeadamente na concepção de um espaço coberto"/>
        <s v="Escola Filomena Mesquita,  o pavimento da escola, que é muito escorregadio."/>
        <s v="Fazer mais atividades ao ar livre, programas que permitam uma maior autonomia dos professores do pré escolar para outro tipo de atividades."/>
        <s v="Pavilhão para realização de aula de Educação Física;_x000a_Espaço exterior coberto para brincadeiras em dias de chuva"/>
        <s v="Comunicação com os pais mais clara"/>
        <s v="Melhorar a alimentação escolar"/>
        <s v="Mais momentos de leitura"/>
        <s v="Incluir literacia financeira na escola."/>
        <s v="Deveriam ter mais atividades fora da escola, que envolvesse as várias disciplinas."/>
        <s v="Criar infraestruturas que permitam às crianças brincar cá fora em dias de chuva."/>
        <s v="Melhores cuidados de segurança com o bullying"/>
        <s v="Maior ordenação na hora de saida as 12:00 H de quarta-feira"/>
        <s v="Dinamizar mais as disciplinas._x000a_"/>
        <s v="Criar mais insfraestruturas que permitam às crianças brincar no exterior mesmo em dias de chuva."/>
        <s v="Mais empatia"/>
        <s v="Menos carga horária"/>
        <s v="Horários com menos tempos mortos entre aulas. Mais vigilância e orientação nos intervalos..."/>
        <s v="Fomentar de forma efetiva o combate ao bullying e indisciplina. Melhorar a qualidade das refeições da cantina."/>
        <s v="Melhoras na cantina"/>
        <s v="Melhorar a cantina"/>
        <s v="Atividades exteriores que permitam aos alunos conhecer melhor o concelho"/>
        <s v="Pintar algumas salas de aulas ."/>
        <s v="Melhorar a escola. A cantina melhora a comida"/>
        <s v="Na minha opinião, acho que as paredes da escola deviam ser pintadas de forma a apresentar melhor aspecto, colocar uma área com aparelhos de ginástica para os preguiçosos fazer exercícios"/>
        <s v="Melar a cantina"/>
        <s v="Criar mais zonas de coberto., casa de banho com maior manutençao."/>
        <s v="Casas de banho melhor manutençao."/>
        <s v="Deixar de encobrir coisas que acontecem na escola"/>
        <s v="Mais vigilância no espaço exterior das salas de aulas."/>
        <s v="A escola básica de Arco de Baúlhe presta óptimos serviços. Estou satisfeito, nada para acrescentar."/>
        <s v="O aluno adora a professora e as atividades realizadas."/>
        <s v="Muito bom todo.Obrigada."/>
        <s v="Cacifo para os alunos colocarem os livros"/>
        <s v="Colocação de cacifos"/>
        <s v="Dar mais atenção pessoal a cada aluno"/>
        <s v="Mais abertura da escola"/>
        <s v="Encentivar os jovens, mais para a leitura, e brincadeiras de jogos tipo tabuleiro"/>
        <s v="Nada a referir. O funcionamento está bom"/>
        <s v="UM COBERTO PARA A ENTRADA DA ESCOLA"/>
        <s v="Coberto na entrada da escola"/>
        <s v="Mais material escolar sem custos aos pais"/>
        <s v="Fazer atividades ao ar livre"/>
        <s v="Nada a dizer"/>
        <s v="As condutas de ar condicionado ligadas com ar frio no inverno, deviam ser desligadas pois faz com que os alunos fiquem doentes."/>
        <s v="Ter mesas no bar"/>
        <s v="Modificar o pavimento do recreio da escola básica do Arco de Baúlhe, bem como colocar árvores que já possam dar alguma sombra"/>
        <s v="Um pavilhão ou uma sala para a atividade física, poderem as crianças fazerem desporto com espaço"/>
        <s v="Melhorar o ar condicionado"/>
        <s v="É essencial mais atividades ludicas na escola e substituição do espaço desajustado em terra batida, bem como o perigo iminente das mesas e bancos na parte exterior da escola que se encontram em decomposição, um perigo para a s crianças, o que é inadmissível. "/>
        <s v="Proponho mais zonas verdes com mais atividades ajustadas as idades como mais baloiços, escorregas, ou até mesmo mini casinhas paras as mebinas terem também mais formas diversificadas de diversão."/>
        <s v="Incluir higiene bucal nas crianças, com seus materiais, a higiene deve ser diária."/>
        <s v="Deveriam ter em atenção as queixas que os alunos têm em relação a alguns professores."/>
        <s v="Na avaliação final de cada período, deveriam ter em atenção não simplesmente a nota dos testes, mas também ter em atenção o comportamento e o empenho dos alunos. "/>
        <s v="Melhorar a alimentação"/>
        <s v="Mais ação contra o Bullying!"/>
        <s v="Bom dentro do possível"/>
        <s v="Melhorar as refeições"/>
        <s v="Tornar a escola mais personalizada"/>
        <s v="Sugestão de uma passagem coberta entre a Escola e o Pavilhão desportivo, na EB Arco de Baúlhe. Pois de inverno os alunos ficam totalmente molhados."/>
        <s v="Os encarregados de educação deviam puder consultar os sumários das disciplinas e deviam ter acesso às avaliações intermédias."/>
        <s v="Os encarregados de educação deviam ter acesso aos sumários e receber as avaliações intermédias."/>
        <s v="Uma melhoria total"/>
        <s v="Mais uma funcionária no intervalo no bar para poderem comer no intervalo"/>
        <s v="Modificar os temas abordados de forma a que sejam mais atrativos."/>
        <s v="Divulgação das acções e informações escolares aos pais."/>
        <s v="Instalação de cacifos na escola"/>
        <s v="Reduzir o peso diário das mochilas."/>
        <s v="A escola deveria ter um espaço amplo para as atividades de Educação Física e para os alunos conviverem quamdo está chuva."/>
        <s v="Melhorar a comida"/>
        <s v="Na minha opinião os alunos deveriam de ter aulas até mais tarde. Dificulta-me quando sai às 14h. Nem sempre os clubes coincidem com os horários livres"/>
        <s v="Menos trabalhos de grupo."/>
        <s v="Trabalhos de grupo fora das férias"/>
        <s v="Começar mais tarde ss aulas"/>
        <s v="Haver espaços cobertos para brincarem"/>
        <s v="Mais atividades prática"/>
        <s v="Menos trabalhos de grupo nas ferias"/>
        <s v="Melhorar a comida da cantina e abrir a escola amtes das 8 horas."/>
        <s v="Mais higiene nas casas de banho e melhorar a comida do refeitório!"/>
        <s v="Muito boa"/>
        <s v="Casas de banho mais limpas"/>
        <s v="Sugiro que o pais se possam integrar mais no meio escolar."/>
        <s v="Terem mais intertimento como jogos entre outros."/>
        <s v="Ideias de futuro"/>
        <s v="Mais atenção aos miúdos com necessidades especiais; Mais vigilância nos corredores "/>
        <s v="Melhor condições na escola"/>
        <s v="Ter mais atenção com os meninos"/>
        <s v="Ter mais atenção com os alunos"/>
        <s v="Ter contrato com as crianças"/>
        <s v="Mais funcionários"/>
        <s v="Mais funcionarios"/>
        <s v="Deveriam estar todos os computadores aptos para trabalharem"/>
        <s v="as salas devem ser mais quentes de inverno"/>
        <s v="A vossa escola é muito insegura."/>
        <s v="Cacifos"/>
        <s v="Mais fichas de trabalho pra ajudar a melhorar as notas."/>
        <s v="Ligar o aquecimento durante o inverno, e o ar condicionado no verão de modo a que os alunos tenham um maior aproveitamento"/>
        <s v="Mais atenção da escola para os pais e alunos"/>
        <s v="Melhorar os horários de autocarro, e ar condicionado."/>
        <s v="Mais atividades"/>
        <s v="Melhorar os horários dos autocarros _x000a_"/>
        <s v="Efetuar atividades desportivas duas vezes por mês"/>
        <s v="Apenas deviam melhorar o serviço de cantina."/>
        <s v="Melhorar a comida dos alunos e colocar cadeiras confortáveis no bar dos alunos."/>
        <s v="Melhorar os almoços na cantina para as crianças comer melhor"/>
        <s v="haver coisas para brincar-mos"/>
        <s v="Eu gosto muito da minha escola , como está."/>
        <s v="Refeições gratuitas para todos, mais funcionários"/>
        <s v="Promover mais visitas de estudo, para enriquecer o estudo dos alunos"/>
        <s v="Os WC mais limpos e arrumados. Com papel higiénico e pensos higiénico"/>
        <s v="Melhorar a qualidade das refeições na cantina."/>
        <s v="Têm demasidas horas vagas no almoço e em contrapartida n tem intervalo razoáveis entre aulas"/>
        <s v="Melhorar tipo de alimentação na cantina e nos lanches, higiene nas casas de banho. Melhor sistema de internet."/>
        <s v="Maior envolvimento da família"/>
        <s v="Acho que por vezes os professores não têm um comportamento adequado, sei que os alunos nem sempre são exemplo e se portam bem mas os professores também não têm direito de fazer certas coisas."/>
        <s v="Cacifos Escolares"/>
        <s v="Para mim está tudo bem."/>
        <s v="Cacifos ou local para guardar mochilas, comida ba cantina"/>
        <s v="Melhorar a alimentação;_x000a_Melhorar o acesso á papelaria;_x000a_Rever o profissionalismo de alguns professores."/>
        <s v="Mais segurança na escola"/>
        <s v="Comida deixar de ser fornecida por uma empresa"/>
        <s v="Haver um bebedouro para encher as garrafas de água e cacifos para ajudar os alunos a não forçarem tanto as costas."/>
        <s v="Não pedir a DJ para tocarem num palco, foi irritante e desnecessário"/>
        <s v="Mais vigilância no recinto do recreio"/>
        <s v="Mais vigilância no recinto do recreio ."/>
        <s v="Mais vigilância no recinto da escola e mais disciplina."/>
        <s v="Melhorar os horários dos alunos, têm muito tempo livre entre as aulas"/>
        <s v="Fazer maior reciclagem e poupar mais na utilização do papel ."/>
        <s v="Gostaria que os alunos do 5 ano fossem mais protegidos porque muitas vezes sofrem de bullying"/>
        <s v="Melhorar os horários"/>
        <s v="Na minha opinião uma situação a melhorar é as condições dos balneários._x000a_Por vezes no inverno é frio para fazer a higiene."/>
        <s v="Maior vigilância dos recreios."/>
        <s v="Menos tempo livre durante o dia."/>
        <s v="Maior inclusão dos alunos nas atividades. Escola mais inclusiva."/>
        <s v="Nada a acrescentar"/>
        <s v="Igualdade para os alunos independente do escalao de abono. Programação das aulas de forma a evitar demaisadas horas livres"/>
        <s v="Sugiro que haja disponível computador para todos os alunos, uma vez que no ato da matrícula já sabem quantos alunos terão. Não é de todo justo haver alunos que não receberam o seu computador durante todo o ano letivo, estando agora a terminar. Sendo prejudicados, uma vez que as provas são no computador."/>
        <s v="No geral este agrupamento é acessível aos encarregados de educação. Pessoalmente não tenho nenhum ponto negativo a referir."/>
        <s v="Proporcionar mais arividades físicas com as crianças._x000a_Coordenação nas marcações de testes e inscrevê-las no giae, de forma a proporcionar organização de tempo."/>
        <s v="Mais organizacao."/>
        <s v="Muito bom"/>
        <s v="Mais livros actuais"/>
        <s v="Aulas de apenas 50 minutos"/>
        <s v="O peso das mochilas, deveriam arranjar uma forma de evitar o peso excessivo."/>
        <s v="Ter a opção de 2 pratos de refeição."/>
        <s v="Dar ao aluno o direito de decidir: se certo professor não correspondesse ao parâmetros normais de ensinar/fazer entender a matéria entre outos....Se a turma toda concordar fazer a troca de professor."/>
        <s v="Reduzir o tempo de aulas."/>
        <s v=" Aulas de primeiros socorros obrigatória."/>
        <s v="Aulas de natação, não só na primária como em todos os anos escolares. "/>
        <s v="Aulas de dança seria genial, libertava-os! Aulas diferentes com outros propósitos. "/>
        <s v="Prepara los para a vida cá fora, aulas de como preencher o IRS, e para que serve.... Entre outros. "/>
        <s v="Um Segurança/vigia na entrada das escolas. "/>
        <s v="Evitar as filas no almoço, por máquinas automáticas para evitar transtornos."/>
        <s v="Abrir mais portas para o futuro, tipo estágios &quot;1°emprego&quot; antes de concluir o secundário, já sabendo o que querem seguir... "/>
        <s v="Bebedouros de água espalhados pela escola"/>
        <s v="A escola não tem condições nenhumas, funcionários não são competentes para cuidar das crianças, cantina com comida sem qualidade. _x000a_Sugestões: arranjar funcionários competentes."/>
        <s v="Apesar de saber que não podem &quot;fugir&quot; muito à regra, mas uma melhoria nas refeições da cantina, poucas são as crianças/adolescentes que nao se queixam. Ja para nao falar que há dias que a ementa diz uma coisa e é servida outra."/>
        <s v="Mais ação contra o bullying"/>
        <s v="Melhorar a estrutura docente e não docente"/>
        <s v="Inovação para a escola"/>
        <s v="Escola Filomena Mesquita não tem espaço coberto apropriado para as crianças brincarem em dias de chuva. A zona da cantina torna-se incomportável para tantas crianças."/>
        <s v=" Divulgarem mais e/ou melhor alguns eventos das escolas do agrupamento, nomeadamente os saraus."/>
        <s v="Usarem espaços mais apropriados e maiores que têm disponíveis para eventos da comunidade escolar, ou seja, eventos que a família e amigos possam estar e sejam convidados._x000a_"/>
        <s v="Lanche da manhã entre as 10h00 e as 10h30m"/>
        <s v="O meu filho tem-se queixado da comida do refeitório desde que passou a ser uma empresa a fornecer."/>
        <s v="Fixe"/>
        <s v="Ter mais opções de escolhas nas disciplinas, como por exemplo maior diversidade de línguas (alemão, espanhol, etc.) e maior diversidade de disciplinas para o 12 ano de escolaridade, como por exemplo direito."/>
        <s v="Haver mais bebedouros na escola."/>
        <s v="Existir clube de cães"/>
        <s v="Ar condicionado nas salas"/>
        <s v="Gostaria que, os bancos do recreio, fossem consertados."/>
        <s v="Ter bilhar"/>
        <s v="Ter mais papel higiénico nas casas de banho."/>
        <s v="Gostava que a escola tivesse caçifos"/>
        <s v="Clube de debate, grupo para proteção das crianças/adolescentes para ajudar nos problemas pessoais/na escola."/>
        <s v="As casas de banho não cheiram bem."/>
        <s v="Ter sempre papel nas casas de banho ou com as auxiliares."/>
        <s v="Interturmas"/>
        <s v="Ter cacifos para podermos guardas as mochilas e etc, cada um teria o seu e assim não era preciso andar com a mochila às costas."/>
        <s v="Ter papel em todas as casas de banho e que os alunos devem respeitar as auxiliares"/>
        <s v="Mais funcionários, mais comida para o bar , melhoramento das instalações no seu interiores, mais controlo de professores e alunos"/>
        <s v="Mais variedade de comida no bar e mais atividades"/>
        <s v="relvado e balizas novas para o campo"/>
        <s v="mais variadade de comida no bar"/>
        <s v="Maior variedade de comida do bar"/>
        <s v="Mais comida po bar da escola"/>
        <s v="Frutas no bar, mesas e cadeiras."/>
        <s v="Mais variedade de comida no bar, balizas novas no campo."/>
        <s v=" E mesas e cadeiras a frente do bar"/>
        <s v="Peças de fruta no bar."/>
        <s v="Frutas"/>
        <s v="Mais escolhas de comidas para ao bar e ter mais intervalo"/>
        <s v="adicionar desporto escolar de volei"/>
        <s v="Mais comida ao bar"/>
        <s v="Poderia haver mesas no bar, por exemplo, e também adicionar uma equipa de desporto escolar de volei."/>
        <s v="A biblioteca da escola do arco podia estar mais tempo aberta assim como o bar e a papelaria podiam ficar abertos até às 17:25, que é a saida dos alunos"/>
        <s v="casas de banho novas com papel higiénico, mais comida no bar,mais atividades fora da escola, cadeiras novas e na cantina também"/>
        <s v="Ter mais dinâmicas"/>
        <s v="Melhor o desporto escolar por exemplo criarem equipas de outros desportos , melhorar a comida do bar por mais variedades por exemplo Iogurtes de beber ect , melhorar o horário do almoço apartir do meio dia até as uma e cinquenta e cinco ninguém ter aulas para poderem almoçar"/>
        <s v="Mais passeios escolares"/>
        <s v="Passeios escolares"/>
        <s v="Melhor comida para o bar,mais passeios escolares"/>
        <s v="Devia haver mais passeios escolares"/>
        <s v="Mais visitas de estudo"/>
        <s v="Adicionar atividades na escola"/>
        <s v="Mais alimentos no bar"/>
        <s v="Ouvir a opinião dos alunos em relação aos passeios escolares"/>
        <s v="Mais Passeios escolares mesas e cadeiras novas, pintura nas paredes do interior, ar condicionado nas salas"/>
        <s v="melhorar o campo de futebol da escola"/>
        <s v="A minha sugestão é criar mais visitas de estudos._x000a_Arranjar a área do palco."/>
        <s v="Mesas para o bar"/>
        <s v="Mesas de ping pong"/>
        <s v="Mesas e cadeiras novas"/>
        <s v="Mais passeios escolares; Mesas para o bar; Internet melhor; Mais mesas e bancos para o exterior;"/>
        <s v="Mesas e cadeiras para o bar"/>
        <s v="Pintura das paredes interiores "/>
        <s v="Melhor internet"/>
        <s v="Mais visitas de estudo "/>
        <s v="Comida melhor confeccionada."/>
        <s v="Irmos mais vezes a biblioteca"/>
        <s v="Interturmas de futsal"/>
        <s v="Interturmas de fustal"/>
        <s v="Interescolas de futsal"/>
        <s v="Ir mais vezes para a biblioteca "/>
        <s v="Aumento do tempo para jogos interactivos na biblioteca."/>
        <s v="Nas aulas de cem minutos ter 5 minutos para ir a casa de banho ou comer alguma coisa"/>
        <s v=" melhorar a comida da cantina"/>
        <s v="Mais atividades escolares"/>
        <s v="Ter menos aulas"/>
        <s v="Sair da escola mais cedo um bocado"/>
        <s v="Mais actividades escolares"/>
        <s v="Ter casifos e mais área de desporto"/>
        <s v="Haver clube de natação"/>
        <s v="Haver clube de cozinha"/>
        <s v="No intervalo podermos tar no corredor,ter armário"/>
        <s v="A escola devia ser maior ter um campo de andebol"/>
        <s v="Ter casifos,ter cadeiras confortáveis"/>
        <s v="Mais espaço para o desporto"/>
        <s v=" mais opções de comida na cantina"/>
        <s v="mais confortabilidade no bar e na entrada"/>
        <s v="Comidas melhores."/>
        <s v="A escola devia de ter um intervalo entre as aulas de 100 minutos para ir há casa de banho, e a comida da cantina tem que ter TEMPERO."/>
        <s v="Uma caixa com pensos higiénicos na casa de banho das meninas "/>
        <s v="Ter mais proteção nas salas de educação física."/>
        <s v="Ter mais intervalos maiores e as aulas passaram a ser todas de 90 minutos."/>
        <s v="Melhorar as salas"/>
        <s v="Mesas, Cadeiras"/>
        <s v="Ter mais árvores"/>
        <s v="Melhorar o tempo que se pode jogar jogos didáticos na biblioteca"/>
        <s v="Ter um parque dentro da escola."/>
        <s v="Atualização dos computadores da escola"/>
        <s v="Mudar cadeiras, mudar mesas"/>
        <s v="Mais atividades e clubes"/>
        <s v="Melhores computadores na biblioteca"/>
        <s v="A escola precisa de arranjar as salas de aula"/>
        <s v="Ouvesse mais auxiliares "/>
        <s v="Melhorar o pavilhão "/>
        <s v="Campo de basquetebol"/>
        <s v="Por cortinas nas salas que n tem"/>
        <s v="Um torneio de xadrez para os alunos do clube de xadrez"/>
        <s v="Haver doces na escola."/>
        <s v="O torneio de xadrez para os que estão no clube de xadrez."/>
        <s v="Arranjar as prateleiras do bar."/>
        <s v="fazer atividades"/>
        <s v="Fazer campeonatos de inter turmas"/>
        <s v="Campeonato de interturmas"/>
        <s v="Mais atividades ao ar livre"/>
        <s v="Ter competições de mais jogos"/>
        <s v="Cada periodo ter campeonato de jogos"/>
        <s v="Não ter aulas e ter mais intervalo"/>
        <s v="Ter cacifos."/>
        <s v="Haver mais ecopontos de reciclagem espalhados pela escola."/>
        <s v="Fazer mais pesquisas"/>
        <s v="Ter cacifos na escola para ser um lugar mais seguro"/>
        <s v="Ter mais intervalo"/>
        <s v="Ter mais intervalo."/>
        <s v="Foi fixe."/>
        <s v="Foi fixe"/>
        <s v="Ir ao castelo de Portugal"/>
        <s v="Visita de estudo ao Porto, viagem no Douro"/>
        <s v="Ir a um castelo"/>
        <s v="Ir ao castro."/>
        <s v="Ir ao Porto, passear no Douro"/>
        <s v="Ir ao parque aquático a Amarante."/>
        <s v="Ao parque aquático de Amarante."/>
        <s v="Ir ao castelo de Guimarães."/>
        <s v="Em Ribeira de Pena, &quot; Pena parque&quot;"/>
        <s v="Ir ao pena pena parque "/>
        <s v="Em Ribeira de pena &quot;pena parque&quot;"/>
        <s v="Deve se meter casifos"/>
        <s v="Melhorar a tecnologia das salas como por exemplo novos computadores."/>
        <s v="Ter aulas no pavilhão em física."/>
        <s v="Melhorar os computadores"/>
        <s v="Meter novos computadores"/>
        <s v="Melhorar os computadores de TIC"/>
        <s v="Renovar o ar condicionado do balneário"/>
        <s v="Em vez de aulas de 100 minutos seguidas devemos ter, por exemplo, um intervalo de pelo menos 5 minutos no meio da aula."/>
        <s v="Melhor comida na cantina, melhores condições tecnológicas, melhoria do pavilhão escolar, aumento do horário de almoço para algumas turmas."/>
        <s v="Ar condicionado nas salas em bom estado, quer para quente quer para frio."/>
        <s v="Falar sobre educação financeira."/>
        <s v="Intervalos para almoçar maiores."/>
        <s v="Cantina mais organizada."/>
        <s v="Balneários em bom estado."/>
        <s v="Somente aulas de 50 minutos, com intervalos de 10 minutos no meio"/>
        <s v="Mais visitas de estudo."/>
        <s v="Cacifos."/>
        <s v="e balneários mais organizados em bom estado."/>
        <s v=" ar condicionado em bom estado: quente para o tempo frio e frio para o tempo quente, cacifos,"/>
        <s v="Intervalos do almoço maiores"/>
        <s v="Podiam colocar clássicos na escola."/>
        <s v="só aulas de 50 minutos,"/>
        <s v=" cacifos"/>
        <s v="balneários em bom estado"/>
        <s v="Intervalos de almoço maiores"/>
        <s v="Mesa de bilhar"/>
        <s v="Matraquilhos"/>
        <s v="Ter uma mesa de matraquilhos."/>
        <s v="Livros digitais"/>
        <s v="Cacifo."/>
        <s v="Cacifos para guardar as mochilas,as &quot;prateleiras&quot; no bar são perigosas, alguns alunos podem vir a &quot;roubar&quot; materiais."/>
        <s v="No bar ou noutro sítio ter jogos para os alunos passarem o tempo como por exemplo: Jogo dos matraquilhos, jogo das setas etc"/>
        <s v="Cacifos para o 3 ciclo ou melhores computadores"/>
        <s v="Ter ps5 na biblioteca o stor de freeds ir para a Inglaterra os stores de educação física não serem gordos nem pedófilos."/>
        <s v="acho que podíamos andar nos corredores mesmo durante as aulas, eu não vejo um problema"/>
        <s v="acho que devíamos ter clube de dança."/>
        <s v="Acho que a escola devia ter cacifos, o pavilhão devia ter alguma coisa nas janelas para não deixar o sol entrar porque atrapalha a visão durante as aulas de educação física"/>
        <s v="ter mais paciência connosco, "/>
        <s v=" tratar melhor os alunos"/>
        <s v=" haver respeito de ambos os lados e ter melhor condições nas salas de aula ."/>
        <s v="Ter mais atividades,"/>
        <s v=" melhorar a comida,"/>
        <s v="Melhorar a comida, acho que alguns os professores nos deviam tratar muito melhor e permitir as chicletes na aula"/>
        <s v="Ter jogos para que os alunos passem o tempo exemplo: jogo dos matraquilhos"/>
        <s v="A escola deveria ter cacifos, pois é bastante cansativo sempre está a carregar manuais na pasta... Por exemplo, eu sempre tenho dores na costa por causa de tal coisa."/>
        <s v="Melhores pcs"/>
        <s v="Deixar andar nos corredores, cacifos e melhorar os compotadores."/>
        <s v="Professores menos armansos e auxiliares menos raivosas."/>
        <s v="Não stressar e subcarregar os alunos em época letiva"/>
        <s v="Optar por aprendizagens interativas"/>
        <s v="Haver um clube de voleibol feminino e masculino, onde possamos competir com outras escolas"/>
        <s v="Melhorar a qualidade dos computadores que nos são fornecidos na biblioteca escolar"/>
        <s v="Disponibilizar cacifos com uma chave para não andarmos carregados com os livros o dia todo"/>
        <s v="mais variedade de comida no bar e na máquina. "/>
        <s v="Os bancos que estão no lado de fora, muitos estão partidos e em alguns lugares como ao lado da direção (no coberto) não há bancos e antes tinha, gostava que houvesse denovo. "/>
        <s v="Podiam deixar os alunos ficarem dentro das salas de aula durante o intervalo, para o caso de nenhum roubar nada, trancavam as coisas na gaveta que tem na mesa do professor."/>
        <s v="Mais alimentos no bar. "/>
        <s v="Quando chove o pavilhão fica todo molhado. Podiam reformalo mas não o fazem, Assim perdemos as aulas de educação física, Assim prejudicam as notas os alunos."/>
        <s v="Cacifos. "/>
        <s v="Deveríamos ter permissão para andar dentro da escola quando está chuva. "/>
        <s v="Devia se arranjar o pavilhão, entra frequentemente água o que prejudica a nossa aprendizagem e põe em causa a nossa segurança. "/>
        <s v="E arranjar os bancos no recreio pois estes estão partidos."/>
        <s v="As ementas na cantina também podiam ser mais variadas e ter melhor qualidade! "/>
        <s v="O material de educação física podia estar em melhores estado, os coletes cheiram pessimamente mal, há bolas vazias…"/>
        <s v="Os professores têm cacifos e usam muitos menos manuais e cadernos do que nós (alunos)."/>
        <s v="Acho também que apesar de já nos terem informado que não há espaço para cacifos, que deviam fazer um esforço, há alunos mais velhos que não precisam de tantos livros e os mais novos que têm menos, então penso que esses alunos não precisam de cacifos, assim podemos reduzir o número de cacifos necessários… "/>
        <s v="Sugiro que a Dona Glória (funcionária que fica no portão) trate os alunos com respeito e que comece a ser menos mal educada connosco, acredito que todos os alunos se sentem pelo menos ofendidos, quando ela nos trata mal SEM MOTIVOS!"/>
        <s v="Os professores podiam baixar o tom de voz quando fala com os alunos"/>
        <s v="cartão de escola que dê para sírios pertos"/>
        <s v="Haver bebedouros"/>
        <s v="Sim"/>
        <s v="Fazermos mais atividades relacionadas á arte"/>
        <s v="Melhores condições e material para educação física"/>
        <s v="Melhorar a internet da escola"/>
        <s v="Haver Cacifos"/>
        <s v="Haver mais cursos"/>
        <s v="Não realizarem as visitas de estudo às quartas, porque se eu quiser ir a uma consulta, ou necessidade do género, tenho de faltar às aulas."/>
        <s v="Extrema salsa picante e média salsa picante, pra lo almosarmos con nos colegas una salsita picante"/>
        <s v="Voltar a pôr a bicicleta que carrega ao pedalar."/>
        <s v="Haver mais articulação com a academia de música."/>
        <s v="não realizar visitas de estudo às quartas-feiras"/>
        <s v="Balizas com rede"/>
        <s v="Balizas"/>
        <s v="Balisas no campo de futebol."/>
        <s v="Baloiços"/>
        <s v="Um campo de futebol melhor."/>
        <s v="Coberto do recreio até ao pavilhão "/>
        <s v="Coberto até ao pavilhão, marcações novas no campo, balizas com redes, cestos de basquetebol."/>
        <s v="Computadores melhores, melhor internet"/>
        <s v=" Mais segurança nas escolas"/>
        <s v="Mais apoios para os bons alunos que não têm escalão"/>
        <s v="Nós precisamos de balizas, porque o campo já não é mais usado por não ter balizas."/>
        <s v="Alargar os horários dos autocarros em dia de visitas de estudo , também podiam aver umas mesas no bar da escola"/>
        <s v="Precisamos de balizas"/>
        <s v="As minhas sugestões é, balizas para o campo e melhorar o equipamento para a sala de TIC"/>
        <s v="precisamos de melhor equipamento para as aulas de tic e balizas e cestos."/>
        <s v=" Comprar mais materiais para educação física, melhorar os equipamentos informáticos"/>
        <s v="Melhorar as casas de banho,"/>
        <s v="Acho que deveríamos ter melhor equipamento na sala de TIC."/>
        <s v="Meter balizas na escola"/>
        <s v="Mais opções de alimento no bar ex: doces, salgados,barritas,etc."/>
        <s v="Nós precisamos de balizas,porque o campo não esta a ser mais usado"/>
        <s v="Melhorar o equipamento para as aulas de tic e acho que não devemos ter 3 horas seguidas com o mesmo professor porque é cansativo não só para os alunos mas também para o professor."/>
        <s v="Ter balizas no campo e computadores novos para a sala de TIC"/>
        <s v="Duas balizas, computadores novos."/>
        <s v="Uma sugestão é quando temos uma visita de estudo chegamos muito cedo porque há pessoas que so tem um autocarro para ir para casa devia a câmera Municipal arranjar um transporte para levar a casa e assim chegávamos mais tarde da visita de estudo"/>
        <s v="Haver horários ESCRITOS (para as auxiliares do Bar dos alunos e da Papelaria para lanches, pausas, etc..)"/>
        <s v="Dispensadores de água nos corredores (pedir por exemplo a uma funcionária um copo de plástico para beber a água)"/>
        <s v="Melhor equipamentos eletrónicos das salas de aula (computadores, teclados, ratos, etc...)"/>
        <s v="Alargamento dos horários de autocarro no final do dia de aulas (ex: um autocarro às 17:50h e outro autocarro às 18:40h)"/>
        <s v="Poderíamos ter mesas e cadeiras para poder estar sentados à beira do bar, em vez de estarem lá a jogar à “bola de papel” e a estragar tudo. "/>
        <s v="O subsídio deveria ser dado a todos os alunos, nem que fosse mais baixo pois para aqueles que não o recebem, os pais também trabalham para ganharem o seu próprio dinheiro e também têm contas a pagar. "/>
        <s v="A internet deveria poder ser utilizada por todos os alunos e não só por aqueles que têm android, pois os iPhones não dão para aceder à internet, logo os alunos têm de ter a sua internet. "/>
        <s v="O material da sala de tic, tais como, computadores e teclados deveriam ter um melhor material a constitui-los. "/>
        <s v="As aulas com a mesma professora não deviam ser tão grandes, ter 3 horas de aulas é cansativo tanto para os alunos como para o professor(a). "/>
        <s v="Um restauro do campo e das antigas casas de banho"/>
        <s v="Melhorar o campo de futebol/basquet da Escola Básica do Arco de Baúlhe"/>
        <s v="Meter balizas e meter erva falsa no campo de futebol"/>
        <s v="Meter barras no campo"/>
        <s v="Ter mais materiais para experiências no laboratório. "/>
        <s v="Melhorar os computadores da sala de TIC da Escola do Arco de Baúlhe."/>
        <s v="Haver mais salas de convívio."/>
        <s v="Melhorar os cacifos."/>
        <s v="Melhorar as salas de aula."/>
        <s v="Melhorar os computadores da salas de TIC "/>
        <s v="Salão de jogos (matraquilhos)"/>
        <s v="Melhorar o campo de Futebol e Basquetebol "/>
        <s v="Melhorar as salas de aula "/>
        <s v="Melhorar a internet"/>
        <s v="Melhorar a internet e os computadores"/>
        <s v="Ir mais longe"/>
        <s v="espaço de entretimento (sala de convívio)"/>
        <s v="Esge ano letivo, houve mais atividades disponíveis para a participação dos anos, na minha opinião a escola devia continuar assim, pois estas atividades são necessárias para o convivio dos alunos."/>
        <s v="Este ano, penso que tem havido mais atividades disponíveis, mas mesmo assim acho que devia haver mais, ao longo do ano."/>
        <s v="Os funcionários da escola deveriam estar mais atentos às situações de violência entre alunos."/>
        <s v="Bancos novos e mais mesas e cadeiras no bar"/>
        <s v="Ter relva no campo de futebol e ter armários."/>
        <s v="Dar aulas de espanhol invés de francês"/>
        <s v="Renovar a escola já que está toda a cair."/>
        <s v="O bar dos alunos com mais coisas e a sala pequena maior com pelo menos uma torneira. "/>
        <s v="Arrumar os bancos para o próximo ano letivo seria muito bom e acho isso um avanço se calhar modavam para uns mais resistentes. "/>
        <s v="Ter professores para outras línguas sem ser Francês"/>
        <s v="Não ter francês."/>
        <s v="Ter opção de não ter inglês"/>
        <s v="Ter espanhol e não francês"/>
        <s v="Campo com relva e um bebedouro"/>
        <s v="Ter cacifos, e o tempo das aulas de 100 minutos diminuírem ou terem algum intervalo no meio"/>
        <s v="Campo com relva"/>
        <s v="Ter mais tempo para almoçar."/>
        <s v="Ter cadeiras mais confortáveis no bar."/>
        <s v="Relva no canpo de futebol."/>
        <s v="Bom"/>
        <s v="Está incrível "/>
        <s v="O 6A propõe a criação de um Clube de Debate."/>
        <s v="Maior aproveitamento dos espaços ,,arrecadações"/>
        <s v="Mudar a vigelencia da escola no entrevalo"/>
        <s v="Bancos exteriores para os alunos."/>
        <s v="Os bancos no exterior em frente à escola para os meninos que chegam às 8"/>
        <s v="Mais árvores no exterior com bancos para os alunos"/>
        <s v="Pagina do Agrupamento deveria estar/ser atualizada regularmente"/>
        <s v="Melhor funcionamento da página do agrupamento."/>
        <s v="Deveriam ser criadas soluções para melhorar a divulgação das atividades. "/>
        <s v="Mais tecnologia digital na entrada da escola."/>
        <m/>
        <s v="Melhoramento do campo de jogos ( exterior)"/>
        <s v="Melhor gestão do calendário do Paa"/>
        <s v=" gostei muito de trabalhar cá! Alunos com dificuldades mas muito educados. Todos muito simpáticos! Obrigada a todos!"/>
        <s v="A reprografia devia de estar aberta à hora de almoço "/>
        <s v="O dia das reuniões devia de ser rotativo, pois os professores com dia sem componente letiva à quarta-feira, foram mais prejudicados."/>
        <s v="Era importante, se possível, cada turma ter a sua própria sala."/>
        <s v="Reforçar a cultura de respeito e empatia"/>
        <s v="Fazer a receção aos professores que chegam pela primeira vez ao Agrupamento. "/>
        <s v="Criação de eventos e um maior envolvimento da comunidade"/>
        <s v="As salas estarem abertas ou haver chave mestra"/>
        <s v="Os professores com horas de Biblioteca devem ser orientadas para o trabalho a realizar junto dos alunos e/ou outras atividades. "/>
        <s v="Cada grupo disciplinar ter a liberdade de propor as visitas de estudo ou aulas de campo consoante os seus interesses pedagógicos e Curriculares. "/>
        <s v="Não usar o tempo de Cidadania para tratar de assuntos, muitas vezes, alheios à disciplina. "/>
        <s v="Proporcionar um tempo de Oferta de Escola para os DT, ou seja, os diretores de turma precisam de estar com os alunos turma para resolver assuntos mais burocráticos, ouvir os alunos e oriental-los"/>
        <s v="A disciplina de Cidadania não deveria ser lecionada pelo diretor de turma que só está com a mesma uma vez por semana. Ou seja, o aluno passa muito tempo, durante um dia, com a Dt. Oito dias depois volta a encontrar com a DT. "/>
        <s v="Alargar o horário dos autocarros de forma a que se possam realizar atividades até mais tarde, isto é, em dia de saída da escola os alunos não corram o risco de chegarem mais tarde e não terem autocarros."/>
      </sharedItems>
    </cacheField>
    <cacheField name="Área de Intervenção" numFmtId="0">
      <sharedItems containsBlank="1" count="8">
        <s v="Atividades"/>
        <s v="Equipamentos"/>
        <m/>
        <s v="Higiéne"/>
        <s v="Alimentação"/>
        <s v="Outros"/>
        <s v="Horário"/>
        <s v="Segurança"/>
      </sharedItems>
    </cacheField>
    <cacheField name="Avaliação" numFmtId="0">
      <sharedItems containsString="0" containsBlank="1" containsNumber="1" containsInteger="1" minValue="3" maxValue="5" count="4">
        <m/>
        <n v="4"/>
        <n v="5"/>
        <n v="3"/>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588">
  <r>
    <d v="2023-12-07T14:52:36"/>
    <x v="0"/>
    <x v="0"/>
    <x v="0"/>
    <x v="0"/>
  </r>
  <r>
    <d v="2023-12-07T14:56:05"/>
    <x v="0"/>
    <x v="1"/>
    <x v="1"/>
    <x v="0"/>
  </r>
  <r>
    <d v="2023-12-07T14:56:17"/>
    <x v="0"/>
    <x v="2"/>
    <x v="2"/>
    <x v="1"/>
  </r>
  <r>
    <d v="2023-12-07T14:56:42"/>
    <x v="0"/>
    <x v="3"/>
    <x v="1"/>
    <x v="0"/>
  </r>
  <r>
    <d v="2023-12-07T14:56:47"/>
    <x v="0"/>
    <x v="4"/>
    <x v="1"/>
    <x v="0"/>
  </r>
  <r>
    <d v="2023-12-07T14:59:11"/>
    <x v="1"/>
    <x v="5"/>
    <x v="2"/>
    <x v="0"/>
  </r>
  <r>
    <d v="2023-12-07T16:16:31"/>
    <x v="0"/>
    <x v="6"/>
    <x v="1"/>
    <x v="0"/>
  </r>
  <r>
    <d v="2023-12-11T14:40:48"/>
    <x v="0"/>
    <x v="7"/>
    <x v="1"/>
    <x v="0"/>
  </r>
  <r>
    <d v="2023-12-11T14:41:40"/>
    <x v="0"/>
    <x v="8"/>
    <x v="1"/>
    <x v="0"/>
  </r>
  <r>
    <d v="2023-12-12T14:41:40"/>
    <x v="0"/>
    <x v="9"/>
    <x v="1"/>
    <x v="0"/>
  </r>
  <r>
    <d v="2023-12-13T14:41:40"/>
    <x v="0"/>
    <x v="10"/>
    <x v="1"/>
    <x v="0"/>
  </r>
  <r>
    <d v="2023-12-14T14:41:40"/>
    <x v="0"/>
    <x v="11"/>
    <x v="1"/>
    <x v="0"/>
  </r>
  <r>
    <d v="2023-12-11T14:52:00"/>
    <x v="0"/>
    <x v="12"/>
    <x v="1"/>
    <x v="0"/>
  </r>
  <r>
    <d v="2023-12-11T14:52:09"/>
    <x v="0"/>
    <x v="13"/>
    <x v="1"/>
    <x v="0"/>
  </r>
  <r>
    <d v="2023-12-11T14:52:09"/>
    <x v="0"/>
    <x v="14"/>
    <x v="1"/>
    <x v="0"/>
  </r>
  <r>
    <d v="2023-12-11T14:52:09"/>
    <x v="0"/>
    <x v="15"/>
    <x v="3"/>
    <x v="0"/>
  </r>
  <r>
    <d v="2023-12-11T14:52:09"/>
    <x v="0"/>
    <x v="16"/>
    <x v="1"/>
    <x v="0"/>
  </r>
  <r>
    <d v="2023-12-11T14:52:09"/>
    <x v="0"/>
    <x v="17"/>
    <x v="1"/>
    <x v="0"/>
  </r>
  <r>
    <d v="2023-12-11T14:52:09"/>
    <x v="0"/>
    <x v="18"/>
    <x v="1"/>
    <x v="0"/>
  </r>
  <r>
    <d v="2023-12-11T14:52:09"/>
    <x v="0"/>
    <x v="19"/>
    <x v="4"/>
    <x v="0"/>
  </r>
  <r>
    <d v="2023-12-11T14:52:09"/>
    <x v="0"/>
    <x v="20"/>
    <x v="1"/>
    <x v="0"/>
  </r>
  <r>
    <d v="2023-12-11T14:52:09"/>
    <x v="0"/>
    <x v="21"/>
    <x v="1"/>
    <x v="0"/>
  </r>
  <r>
    <d v="2023-12-11T17:13:33"/>
    <x v="0"/>
    <x v="22"/>
    <x v="1"/>
    <x v="0"/>
  </r>
  <r>
    <d v="2023-12-11T17:14:01"/>
    <x v="0"/>
    <x v="23"/>
    <x v="1"/>
    <x v="0"/>
  </r>
  <r>
    <d v="2023-12-11T17:15:37"/>
    <x v="0"/>
    <x v="24"/>
    <x v="1"/>
    <x v="0"/>
  </r>
  <r>
    <d v="2023-12-11T17:15:55"/>
    <x v="0"/>
    <x v="25"/>
    <x v="0"/>
    <x v="0"/>
  </r>
  <r>
    <d v="2023-12-11T17:16:14"/>
    <x v="0"/>
    <x v="26"/>
    <x v="1"/>
    <x v="0"/>
  </r>
  <r>
    <d v="2023-12-11T17:18:05"/>
    <x v="0"/>
    <x v="27"/>
    <x v="1"/>
    <x v="0"/>
  </r>
  <r>
    <d v="2023-12-11T17:18:37"/>
    <x v="0"/>
    <x v="28"/>
    <x v="1"/>
    <x v="0"/>
  </r>
  <r>
    <d v="2023-12-11T17:19:57"/>
    <x v="0"/>
    <x v="29"/>
    <x v="1"/>
    <x v="0"/>
  </r>
  <r>
    <d v="2023-12-11T17:21:31"/>
    <x v="0"/>
    <x v="30"/>
    <x v="1"/>
    <x v="0"/>
  </r>
  <r>
    <d v="2023-12-11T17:21:31"/>
    <x v="0"/>
    <x v="31"/>
    <x v="1"/>
    <x v="0"/>
  </r>
  <r>
    <d v="2023-12-11T17:21:31"/>
    <x v="0"/>
    <x v="32"/>
    <x v="1"/>
    <x v="0"/>
  </r>
  <r>
    <d v="2023-12-11T17:21:31"/>
    <x v="0"/>
    <x v="33"/>
    <x v="1"/>
    <x v="0"/>
  </r>
  <r>
    <d v="2023-12-11T17:21:31"/>
    <x v="0"/>
    <x v="34"/>
    <x v="0"/>
    <x v="0"/>
  </r>
  <r>
    <d v="2023-12-11T17:21:31"/>
    <x v="0"/>
    <x v="35"/>
    <x v="1"/>
    <x v="0"/>
  </r>
  <r>
    <d v="2023-12-11T17:23:01"/>
    <x v="0"/>
    <x v="36"/>
    <x v="5"/>
    <x v="0"/>
  </r>
  <r>
    <d v="2023-12-11T17:23:01"/>
    <x v="0"/>
    <x v="37"/>
    <x v="1"/>
    <x v="0"/>
  </r>
  <r>
    <d v="2023-12-11T17:23:01"/>
    <x v="0"/>
    <x v="38"/>
    <x v="1"/>
    <x v="0"/>
  </r>
  <r>
    <d v="2023-12-11T17:23:01"/>
    <x v="0"/>
    <x v="39"/>
    <x v="1"/>
    <x v="0"/>
  </r>
  <r>
    <d v="2023-12-12T09:26:37"/>
    <x v="0"/>
    <x v="40"/>
    <x v="1"/>
    <x v="0"/>
  </r>
  <r>
    <d v="2023-12-12T09:29:16"/>
    <x v="0"/>
    <x v="41"/>
    <x v="4"/>
    <x v="0"/>
  </r>
  <r>
    <d v="2023-12-12T09:31:13"/>
    <x v="0"/>
    <x v="42"/>
    <x v="1"/>
    <x v="0"/>
  </r>
  <r>
    <d v="2023-12-12T12:36:50"/>
    <x v="0"/>
    <x v="43"/>
    <x v="1"/>
    <x v="0"/>
  </r>
  <r>
    <d v="2023-12-12T13:33:03"/>
    <x v="0"/>
    <x v="44"/>
    <x v="1"/>
    <x v="0"/>
  </r>
  <r>
    <d v="2023-12-12T13:33:04"/>
    <x v="0"/>
    <x v="45"/>
    <x v="1"/>
    <x v="0"/>
  </r>
  <r>
    <d v="2023-12-12T16:01:13"/>
    <x v="2"/>
    <x v="46"/>
    <x v="0"/>
    <x v="0"/>
  </r>
  <r>
    <d v="2023-12-14T11:28:16"/>
    <x v="0"/>
    <x v="47"/>
    <x v="1"/>
    <x v="0"/>
  </r>
  <r>
    <d v="2023-12-14T11:28:53"/>
    <x v="1"/>
    <x v="48"/>
    <x v="1"/>
    <x v="0"/>
  </r>
  <r>
    <d v="2023-12-14T11:29:51"/>
    <x v="0"/>
    <x v="47"/>
    <x v="1"/>
    <x v="0"/>
  </r>
  <r>
    <d v="2023-12-14T11:30:42"/>
    <x v="0"/>
    <x v="49"/>
    <x v="0"/>
    <x v="0"/>
  </r>
  <r>
    <d v="2023-12-15T11:06:51"/>
    <x v="0"/>
    <x v="50"/>
    <x v="1"/>
    <x v="0"/>
  </r>
  <r>
    <d v="2024-01-05T12:07:48"/>
    <x v="0"/>
    <x v="51"/>
    <x v="1"/>
    <x v="0"/>
  </r>
  <r>
    <d v="2024-01-05T12:07:48"/>
    <x v="0"/>
    <x v="52"/>
    <x v="6"/>
    <x v="0"/>
  </r>
  <r>
    <d v="2024-01-05T12:07:48"/>
    <x v="0"/>
    <x v="53"/>
    <x v="1"/>
    <x v="0"/>
  </r>
  <r>
    <d v="2024-01-05T12:07:48"/>
    <x v="0"/>
    <x v="54"/>
    <x v="1"/>
    <x v="0"/>
  </r>
  <r>
    <d v="2024-01-05T14:46:40"/>
    <x v="0"/>
    <x v="55"/>
    <x v="3"/>
    <x v="0"/>
  </r>
  <r>
    <d v="2024-01-05T14:46:40"/>
    <x v="0"/>
    <x v="56"/>
    <x v="1"/>
    <x v="0"/>
  </r>
  <r>
    <d v="2024-01-23T10:16:04"/>
    <x v="0"/>
    <x v="57"/>
    <x v="0"/>
    <x v="0"/>
  </r>
  <r>
    <d v="2024-01-23T14:10:36"/>
    <x v="1"/>
    <x v="58"/>
    <x v="0"/>
    <x v="0"/>
  </r>
  <r>
    <d v="2024-01-23T14:12:01"/>
    <x v="1"/>
    <x v="59"/>
    <x v="0"/>
    <x v="0"/>
  </r>
  <r>
    <d v="2024-03-01T11:46:12"/>
    <x v="0"/>
    <x v="60"/>
    <x v="0"/>
    <x v="0"/>
  </r>
  <r>
    <d v="2024-03-07T15:19:58"/>
    <x v="0"/>
    <x v="61"/>
    <x v="0"/>
    <x v="0"/>
  </r>
  <r>
    <d v="2024-03-14T16:44:35"/>
    <x v="0"/>
    <x v="62"/>
    <x v="0"/>
    <x v="0"/>
  </r>
  <r>
    <d v="2024-03-18T11:33:51"/>
    <x v="0"/>
    <x v="63"/>
    <x v="2"/>
    <x v="1"/>
  </r>
  <r>
    <d v="2024-04-09T17:28:44"/>
    <x v="3"/>
    <x v="64"/>
    <x v="0"/>
    <x v="0"/>
  </r>
  <r>
    <d v="2024-04-10T16:05:01"/>
    <x v="3"/>
    <x v="65"/>
    <x v="4"/>
    <x v="0"/>
  </r>
  <r>
    <d v="2024-04-10T16:05:18"/>
    <x v="3"/>
    <x v="66"/>
    <x v="0"/>
    <x v="0"/>
  </r>
  <r>
    <d v="2024-04-10T16:05:20"/>
    <x v="3"/>
    <x v="67"/>
    <x v="0"/>
    <x v="0"/>
  </r>
  <r>
    <d v="2024-04-10T16:05:30"/>
    <x v="1"/>
    <x v="68"/>
    <x v="0"/>
    <x v="0"/>
  </r>
  <r>
    <d v="2024-04-10T16:05:41"/>
    <x v="3"/>
    <x v="69"/>
    <x v="1"/>
    <x v="0"/>
  </r>
  <r>
    <d v="2024-04-10T16:05:49"/>
    <x v="3"/>
    <x v="70"/>
    <x v="4"/>
    <x v="0"/>
  </r>
  <r>
    <d v="2024-04-10T16:06:03"/>
    <x v="4"/>
    <x v="71"/>
    <x v="6"/>
    <x v="0"/>
  </r>
  <r>
    <d v="2024-04-10T16:06:13"/>
    <x v="3"/>
    <x v="72"/>
    <x v="0"/>
    <x v="0"/>
  </r>
  <r>
    <d v="2024-04-10T16:06:16"/>
    <x v="4"/>
    <x v="73"/>
    <x v="7"/>
    <x v="0"/>
  </r>
  <r>
    <d v="2024-04-10T16:07:13"/>
    <x v="4"/>
    <x v="74"/>
    <x v="0"/>
    <x v="0"/>
  </r>
  <r>
    <d v="2024-04-10T16:09:09"/>
    <x v="3"/>
    <x v="75"/>
    <x v="0"/>
    <x v="0"/>
  </r>
  <r>
    <d v="2024-04-10T16:09:14"/>
    <x v="3"/>
    <x v="76"/>
    <x v="1"/>
    <x v="0"/>
  </r>
  <r>
    <d v="2024-04-10T16:09:50"/>
    <x v="4"/>
    <x v="77"/>
    <x v="1"/>
    <x v="0"/>
  </r>
  <r>
    <d v="2024-04-10T16:10:10"/>
    <x v="4"/>
    <x v="78"/>
    <x v="1"/>
    <x v="0"/>
  </r>
  <r>
    <d v="2024-04-10T17:25:09"/>
    <x v="4"/>
    <x v="79"/>
    <x v="1"/>
    <x v="0"/>
  </r>
  <r>
    <d v="2024-04-10T19:18:49"/>
    <x v="3"/>
    <x v="80"/>
    <x v="1"/>
    <x v="0"/>
  </r>
  <r>
    <d v="2024-04-10T19:19:46"/>
    <x v="3"/>
    <x v="81"/>
    <x v="1"/>
    <x v="0"/>
  </r>
  <r>
    <d v="2024-04-11T09:04:26"/>
    <x v="3"/>
    <x v="82"/>
    <x v="1"/>
    <x v="0"/>
  </r>
  <r>
    <d v="2024-04-11T09:42:36"/>
    <x v="3"/>
    <x v="83"/>
    <x v="4"/>
    <x v="0"/>
  </r>
  <r>
    <d v="2024-04-11T09:43:38"/>
    <x v="3"/>
    <x v="84"/>
    <x v="7"/>
    <x v="0"/>
  </r>
  <r>
    <d v="2024-04-11T09:44:06"/>
    <x v="1"/>
    <x v="85"/>
    <x v="5"/>
    <x v="0"/>
  </r>
  <r>
    <d v="2024-04-11T09:44:09"/>
    <x v="1"/>
    <x v="86"/>
    <x v="4"/>
    <x v="0"/>
  </r>
  <r>
    <d v="2024-04-11T09:45:11"/>
    <x v="1"/>
    <x v="86"/>
    <x v="4"/>
    <x v="0"/>
  </r>
  <r>
    <d v="2024-04-11T09:45:48"/>
    <x v="1"/>
    <x v="87"/>
    <x v="4"/>
    <x v="0"/>
  </r>
  <r>
    <d v="2024-04-11T09:46:06"/>
    <x v="3"/>
    <x v="88"/>
    <x v="4"/>
    <x v="0"/>
  </r>
  <r>
    <d v="2024-04-11T09:46:53"/>
    <x v="3"/>
    <x v="89"/>
    <x v="2"/>
    <x v="1"/>
  </r>
  <r>
    <d v="2024-04-11T09:51:39"/>
    <x v="1"/>
    <x v="90"/>
    <x v="2"/>
    <x v="1"/>
  </r>
  <r>
    <d v="2024-04-11T09:54:10"/>
    <x v="3"/>
    <x v="91"/>
    <x v="7"/>
    <x v="0"/>
  </r>
  <r>
    <d v="2024-04-11T09:58:39"/>
    <x v="4"/>
    <x v="92"/>
    <x v="7"/>
    <x v="0"/>
  </r>
  <r>
    <d v="2024-04-11T09:58:39"/>
    <x v="4"/>
    <x v="93"/>
    <x v="7"/>
    <x v="0"/>
  </r>
  <r>
    <d v="2024-04-11T14:24:44"/>
    <x v="3"/>
    <x v="94"/>
    <x v="0"/>
    <x v="0"/>
  </r>
  <r>
    <d v="2024-04-11T15:40:33"/>
    <x v="3"/>
    <x v="95"/>
    <x v="1"/>
    <x v="0"/>
  </r>
  <r>
    <d v="2024-04-11T15:44:12"/>
    <x v="3"/>
    <x v="96"/>
    <x v="5"/>
    <x v="0"/>
  </r>
  <r>
    <d v="2024-04-11T15:55:58"/>
    <x v="3"/>
    <x v="97"/>
    <x v="4"/>
    <x v="0"/>
  </r>
  <r>
    <d v="2024-04-11T16:01:49"/>
    <x v="0"/>
    <x v="98"/>
    <x v="0"/>
    <x v="0"/>
  </r>
  <r>
    <m/>
    <x v="3"/>
    <x v="99"/>
    <x v="0"/>
    <x v="0"/>
  </r>
  <r>
    <d v="2024-04-11T17:18:11"/>
    <x v="3"/>
    <x v="100"/>
    <x v="0"/>
    <x v="0"/>
  </r>
  <r>
    <d v="2024-04-11T21:50:17"/>
    <x v="3"/>
    <x v="101"/>
    <x v="1"/>
    <x v="0"/>
  </r>
  <r>
    <d v="2024-04-11T21:58:18"/>
    <x v="3"/>
    <x v="102"/>
    <x v="7"/>
    <x v="0"/>
  </r>
  <r>
    <d v="2024-04-11T23:04:01"/>
    <x v="3"/>
    <x v="103"/>
    <x v="7"/>
    <x v="0"/>
  </r>
  <r>
    <d v="2024-04-12T09:04:09"/>
    <x v="3"/>
    <x v="104"/>
    <x v="0"/>
    <x v="0"/>
  </r>
  <r>
    <d v="2024-04-12T09:10:44"/>
    <x v="3"/>
    <x v="105"/>
    <x v="1"/>
    <x v="0"/>
  </r>
  <r>
    <d v="2024-04-12T11:14:58"/>
    <x v="3"/>
    <x v="106"/>
    <x v="5"/>
    <x v="0"/>
  </r>
  <r>
    <d v="2024-04-12T11:15:44"/>
    <x v="2"/>
    <x v="107"/>
    <x v="0"/>
    <x v="0"/>
  </r>
  <r>
    <d v="2024-04-12T12:12:04"/>
    <x v="3"/>
    <x v="108"/>
    <x v="0"/>
    <x v="0"/>
  </r>
  <r>
    <d v="2024-04-12T12:14:20"/>
    <x v="3"/>
    <x v="109"/>
    <x v="7"/>
    <x v="0"/>
  </r>
  <r>
    <d v="2024-04-12T12:22:04"/>
    <x v="3"/>
    <x v="110"/>
    <x v="4"/>
    <x v="0"/>
  </r>
  <r>
    <d v="2024-04-12T12:33:54"/>
    <x v="0"/>
    <x v="111"/>
    <x v="4"/>
    <x v="0"/>
  </r>
  <r>
    <d v="2024-04-12T12:34:17"/>
    <x v="0"/>
    <x v="112"/>
    <x v="0"/>
    <x v="0"/>
  </r>
  <r>
    <d v="2024-04-12T12:36:55"/>
    <x v="0"/>
    <x v="113"/>
    <x v="1"/>
    <x v="0"/>
  </r>
  <r>
    <d v="2024-04-12T12:37:14"/>
    <x v="0"/>
    <x v="113"/>
    <x v="1"/>
    <x v="0"/>
  </r>
  <r>
    <d v="2024-04-12T12:42:07"/>
    <x v="0"/>
    <x v="114"/>
    <x v="4"/>
    <x v="0"/>
  </r>
  <r>
    <d v="2024-04-12T12:42:38"/>
    <x v="3"/>
    <x v="115"/>
    <x v="1"/>
    <x v="0"/>
  </r>
  <r>
    <d v="2024-04-12T12:43:43"/>
    <x v="0"/>
    <x v="116"/>
    <x v="4"/>
    <x v="0"/>
  </r>
  <r>
    <d v="2024-04-12T12:44:41"/>
    <x v="3"/>
    <x v="117"/>
    <x v="1"/>
    <x v="0"/>
  </r>
  <r>
    <d v="2024-04-12T12:45:21"/>
    <x v="3"/>
    <x v="118"/>
    <x v="3"/>
    <x v="0"/>
  </r>
  <r>
    <d v="2024-04-12T12:49:22"/>
    <x v="3"/>
    <x v="119"/>
    <x v="7"/>
    <x v="0"/>
  </r>
  <r>
    <d v="2024-04-12T16:22:50"/>
    <x v="2"/>
    <x v="120"/>
    <x v="7"/>
    <x v="0"/>
  </r>
  <r>
    <d v="2024-04-12T17:23:45"/>
    <x v="4"/>
    <x v="121"/>
    <x v="2"/>
    <x v="1"/>
  </r>
  <r>
    <d v="2024-04-12T17:47:54"/>
    <x v="4"/>
    <x v="122"/>
    <x v="2"/>
    <x v="2"/>
  </r>
  <r>
    <d v="2024-04-12T17:48:59"/>
    <x v="4"/>
    <x v="123"/>
    <x v="2"/>
    <x v="2"/>
  </r>
  <r>
    <d v="2024-04-12T17:54:05"/>
    <x v="3"/>
    <x v="124"/>
    <x v="1"/>
    <x v="0"/>
  </r>
  <r>
    <d v="2024-04-12T17:55:00"/>
    <x v="0"/>
    <x v="125"/>
    <x v="1"/>
    <x v="0"/>
  </r>
  <r>
    <d v="2024-04-12T17:55:19"/>
    <x v="3"/>
    <x v="126"/>
    <x v="7"/>
    <x v="0"/>
  </r>
  <r>
    <d v="2024-04-12T17:55:35"/>
    <x v="0"/>
    <x v="127"/>
    <x v="5"/>
    <x v="0"/>
  </r>
  <r>
    <d v="2024-04-12T17:55:44"/>
    <x v="0"/>
    <x v="128"/>
    <x v="0"/>
    <x v="0"/>
  </r>
  <r>
    <d v="2024-04-12T17:56:22"/>
    <x v="3"/>
    <x v="129"/>
    <x v="2"/>
    <x v="1"/>
  </r>
  <r>
    <d v="2024-04-12T17:56:37"/>
    <x v="3"/>
    <x v="130"/>
    <x v="1"/>
    <x v="0"/>
  </r>
  <r>
    <d v="2024-04-12T17:57:08"/>
    <x v="3"/>
    <x v="131"/>
    <x v="1"/>
    <x v="0"/>
  </r>
  <r>
    <d v="2024-04-12T17:57:21"/>
    <x v="0"/>
    <x v="125"/>
    <x v="1"/>
    <x v="0"/>
  </r>
  <r>
    <d v="2024-04-12T18:07:54"/>
    <x v="4"/>
    <x v="132"/>
    <x v="1"/>
    <x v="0"/>
  </r>
  <r>
    <d v="2024-04-12T18:11:13"/>
    <x v="4"/>
    <x v="133"/>
    <x v="0"/>
    <x v="0"/>
  </r>
  <r>
    <d v="2024-04-12T18:55:06"/>
    <x v="3"/>
    <x v="134"/>
    <x v="2"/>
    <x v="1"/>
  </r>
  <r>
    <d v="2024-04-12T19:02:47"/>
    <x v="3"/>
    <x v="135"/>
    <x v="1"/>
    <x v="0"/>
  </r>
  <r>
    <d v="2024-04-12T19:42:30"/>
    <x v="0"/>
    <x v="136"/>
    <x v="1"/>
    <x v="0"/>
  </r>
  <r>
    <d v="2024-04-12T20:35:55"/>
    <x v="3"/>
    <x v="137"/>
    <x v="1"/>
    <x v="0"/>
  </r>
  <r>
    <d v="2024-04-12T22:07:26"/>
    <x v="3"/>
    <x v="138"/>
    <x v="1"/>
    <x v="0"/>
  </r>
  <r>
    <d v="2024-04-14T09:43:59"/>
    <x v="3"/>
    <x v="139"/>
    <x v="1"/>
    <x v="0"/>
  </r>
  <r>
    <d v="2024-04-14T10:37:14"/>
    <x v="4"/>
    <x v="140"/>
    <x v="0"/>
    <x v="0"/>
  </r>
  <r>
    <d v="2024-04-14T22:24:35"/>
    <x v="3"/>
    <x v="141"/>
    <x v="1"/>
    <x v="0"/>
  </r>
  <r>
    <d v="2024-04-14T22:24:35"/>
    <x v="3"/>
    <x v="142"/>
    <x v="3"/>
    <x v="0"/>
  </r>
  <r>
    <d v="2024-04-15T09:15:56"/>
    <x v="3"/>
    <x v="143"/>
    <x v="5"/>
    <x v="0"/>
  </r>
  <r>
    <d v="2024-04-15T09:15:56"/>
    <x v="3"/>
    <x v="144"/>
    <x v="5"/>
    <x v="0"/>
  </r>
  <r>
    <d v="2024-04-15T09:38:14"/>
    <x v="0"/>
    <x v="145"/>
    <x v="4"/>
    <x v="0"/>
  </r>
  <r>
    <d v="2024-04-15T09:59:20"/>
    <x v="3"/>
    <x v="146"/>
    <x v="7"/>
    <x v="0"/>
  </r>
  <r>
    <d v="2024-04-15T10:09:43"/>
    <x v="3"/>
    <x v="147"/>
    <x v="2"/>
    <x v="1"/>
  </r>
  <r>
    <d v="2024-04-15T10:09:58"/>
    <x v="3"/>
    <x v="148"/>
    <x v="4"/>
    <x v="0"/>
  </r>
  <r>
    <d v="2024-04-15T10:55:50"/>
    <x v="1"/>
    <x v="149"/>
    <x v="5"/>
    <x v="0"/>
  </r>
  <r>
    <d v="2024-04-15T10:57:47"/>
    <x v="3"/>
    <x v="150"/>
    <x v="1"/>
    <x v="0"/>
  </r>
  <r>
    <d v="2024-04-15T11:18:47"/>
    <x v="3"/>
    <x v="151"/>
    <x v="5"/>
    <x v="0"/>
  </r>
  <r>
    <d v="2024-04-15T11:21:10"/>
    <x v="3"/>
    <x v="152"/>
    <x v="5"/>
    <x v="0"/>
  </r>
  <r>
    <d v="2024-04-15T11:24:33"/>
    <x v="1"/>
    <x v="153"/>
    <x v="5"/>
    <x v="0"/>
  </r>
  <r>
    <d v="2024-04-15T11:24:44"/>
    <x v="1"/>
    <x v="154"/>
    <x v="4"/>
    <x v="0"/>
  </r>
  <r>
    <d v="2024-04-15T11:25:25"/>
    <x v="3"/>
    <x v="155"/>
    <x v="5"/>
    <x v="0"/>
  </r>
  <r>
    <d v="2024-04-15T11:25:58"/>
    <x v="1"/>
    <x v="156"/>
    <x v="5"/>
    <x v="0"/>
  </r>
  <r>
    <d v="2024-04-15T11:27:03"/>
    <x v="1"/>
    <x v="157"/>
    <x v="1"/>
    <x v="0"/>
  </r>
  <r>
    <d v="2024-04-15T11:27:32"/>
    <x v="3"/>
    <x v="158"/>
    <x v="5"/>
    <x v="0"/>
  </r>
  <r>
    <d v="2024-04-15T16:06:15"/>
    <x v="3"/>
    <x v="159"/>
    <x v="1"/>
    <x v="0"/>
  </r>
  <r>
    <d v="2024-04-15T21:15:56"/>
    <x v="0"/>
    <x v="160"/>
    <x v="4"/>
    <x v="0"/>
  </r>
  <r>
    <d v="2024-04-16T08:38:40"/>
    <x v="3"/>
    <x v="161"/>
    <x v="5"/>
    <x v="0"/>
  </r>
  <r>
    <d v="2024-04-16T08:39:42"/>
    <x v="3"/>
    <x v="162"/>
    <x v="5"/>
    <x v="0"/>
  </r>
  <r>
    <d v="2024-04-16T08:40:01"/>
    <x v="1"/>
    <x v="163"/>
    <x v="5"/>
    <x v="0"/>
  </r>
  <r>
    <d v="2024-04-16T08:40:25"/>
    <x v="1"/>
    <x v="164"/>
    <x v="6"/>
    <x v="0"/>
  </r>
  <r>
    <d v="2024-04-16T08:40:35"/>
    <x v="1"/>
    <x v="165"/>
    <x v="1"/>
    <x v="0"/>
  </r>
  <r>
    <d v="2024-04-16T08:40:50"/>
    <x v="3"/>
    <x v="166"/>
    <x v="0"/>
    <x v="0"/>
  </r>
  <r>
    <d v="2024-04-16T08:41:41"/>
    <x v="1"/>
    <x v="167"/>
    <x v="5"/>
    <x v="0"/>
  </r>
  <r>
    <d v="2024-04-16T08:48:30"/>
    <x v="3"/>
    <x v="168"/>
    <x v="4"/>
    <x v="0"/>
  </r>
  <r>
    <d v="2024-04-16T11:24:54"/>
    <x v="3"/>
    <x v="169"/>
    <x v="4"/>
    <x v="0"/>
  </r>
  <r>
    <d v="2024-04-16T11:25:22"/>
    <x v="2"/>
    <x v="170"/>
    <x v="2"/>
    <x v="2"/>
  </r>
  <r>
    <d v="2024-04-16T11:25:44"/>
    <x v="2"/>
    <x v="171"/>
    <x v="3"/>
    <x v="0"/>
  </r>
  <r>
    <d v="2024-04-16T11:27:25"/>
    <x v="3"/>
    <x v="172"/>
    <x v="5"/>
    <x v="0"/>
  </r>
  <r>
    <d v="2024-04-16T11:27:42"/>
    <x v="0"/>
    <x v="173"/>
    <x v="0"/>
    <x v="0"/>
  </r>
  <r>
    <d v="2024-04-16T11:29:38"/>
    <x v="2"/>
    <x v="174"/>
    <x v="5"/>
    <x v="0"/>
  </r>
  <r>
    <d v="2024-04-16T12:05:58"/>
    <x v="3"/>
    <x v="175"/>
    <x v="7"/>
    <x v="0"/>
  </r>
  <r>
    <d v="2024-04-16T12:06:52"/>
    <x v="1"/>
    <x v="176"/>
    <x v="1"/>
    <x v="0"/>
  </r>
  <r>
    <d v="2024-04-16T12:07:00"/>
    <x v="3"/>
    <x v="177"/>
    <x v="7"/>
    <x v="0"/>
  </r>
  <r>
    <d v="2024-04-16T12:08:38"/>
    <x v="3"/>
    <x v="178"/>
    <x v="7"/>
    <x v="0"/>
  </r>
  <r>
    <d v="2024-04-16T12:09:11"/>
    <x v="1"/>
    <x v="179"/>
    <x v="5"/>
    <x v="0"/>
  </r>
  <r>
    <d v="2024-04-16T12:11:06"/>
    <x v="1"/>
    <x v="180"/>
    <x v="5"/>
    <x v="0"/>
  </r>
  <r>
    <d v="2024-04-16T12:11:09"/>
    <x v="3"/>
    <x v="181"/>
    <x v="5"/>
    <x v="0"/>
  </r>
  <r>
    <d v="2024-04-16T14:22:59"/>
    <x v="1"/>
    <x v="182"/>
    <x v="1"/>
    <x v="0"/>
  </r>
  <r>
    <d v="2024-04-16T17:44:26"/>
    <x v="3"/>
    <x v="183"/>
    <x v="1"/>
    <x v="0"/>
  </r>
  <r>
    <d v="2024-04-16T21:53:28"/>
    <x v="3"/>
    <x v="184"/>
    <x v="7"/>
    <x v="0"/>
  </r>
  <r>
    <d v="2024-04-17T09:25:16"/>
    <x v="3"/>
    <x v="185"/>
    <x v="1"/>
    <x v="0"/>
  </r>
  <r>
    <d v="2024-04-17T11:33:00"/>
    <x v="0"/>
    <x v="186"/>
    <x v="5"/>
    <x v="0"/>
  </r>
  <r>
    <d v="2024-04-17T11:33:16"/>
    <x v="2"/>
    <x v="187"/>
    <x v="1"/>
    <x v="0"/>
  </r>
  <r>
    <d v="2024-04-17T11:34:05"/>
    <x v="2"/>
    <x v="188"/>
    <x v="5"/>
    <x v="0"/>
  </r>
  <r>
    <d v="2024-04-17T11:35:06"/>
    <x v="3"/>
    <x v="189"/>
    <x v="1"/>
    <x v="0"/>
  </r>
  <r>
    <d v="2024-04-17T11:39:21"/>
    <x v="3"/>
    <x v="190"/>
    <x v="0"/>
    <x v="0"/>
  </r>
  <r>
    <d v="2024-04-17T11:41:20"/>
    <x v="3"/>
    <x v="191"/>
    <x v="6"/>
    <x v="0"/>
  </r>
  <r>
    <d v="2024-04-17T11:57:23"/>
    <x v="2"/>
    <x v="192"/>
    <x v="0"/>
    <x v="0"/>
  </r>
  <r>
    <d v="2024-04-17T12:27:45"/>
    <x v="3"/>
    <x v="193"/>
    <x v="4"/>
    <x v="0"/>
  </r>
  <r>
    <d v="2024-04-17T13:27:08"/>
    <x v="1"/>
    <x v="194"/>
    <x v="4"/>
    <x v="0"/>
  </r>
  <r>
    <d v="2024-04-17T14:48:01"/>
    <x v="3"/>
    <x v="195"/>
    <x v="4"/>
    <x v="0"/>
  </r>
  <r>
    <d v="2024-04-17T18:25:22"/>
    <x v="1"/>
    <x v="196"/>
    <x v="1"/>
    <x v="0"/>
  </r>
  <r>
    <d v="2024-04-17T20:34:37"/>
    <x v="4"/>
    <x v="197"/>
    <x v="2"/>
    <x v="2"/>
  </r>
  <r>
    <d v="2024-04-17T21:41:37"/>
    <x v="3"/>
    <x v="198"/>
    <x v="4"/>
    <x v="0"/>
  </r>
  <r>
    <d v="2024-04-17T23:32:26"/>
    <x v="2"/>
    <x v="199"/>
    <x v="0"/>
    <x v="0"/>
  </r>
  <r>
    <d v="2024-04-18T11:47:10"/>
    <x v="3"/>
    <x v="200"/>
    <x v="3"/>
    <x v="0"/>
  </r>
  <r>
    <d v="2024-04-18T11:47:20"/>
    <x v="3"/>
    <x v="201"/>
    <x v="4"/>
    <x v="0"/>
  </r>
  <r>
    <d v="2024-04-18T11:47:50"/>
    <x v="3"/>
    <x v="202"/>
    <x v="6"/>
    <x v="0"/>
  </r>
  <r>
    <d v="2024-04-18T11:49:02"/>
    <x v="0"/>
    <x v="203"/>
    <x v="4"/>
    <x v="0"/>
  </r>
  <r>
    <d v="2024-04-18T14:27:00"/>
    <x v="3"/>
    <x v="204"/>
    <x v="5"/>
    <x v="0"/>
  </r>
  <r>
    <d v="2024-04-18T16:55:00"/>
    <x v="2"/>
    <x v="205"/>
    <x v="5"/>
    <x v="0"/>
  </r>
  <r>
    <d v="2024-04-19T10:04:12"/>
    <x v="0"/>
    <x v="206"/>
    <x v="1"/>
    <x v="0"/>
  </r>
  <r>
    <d v="2024-04-19T10:04:20"/>
    <x v="0"/>
    <x v="207"/>
    <x v="2"/>
    <x v="2"/>
  </r>
  <r>
    <d v="2024-04-19T10:05:48"/>
    <x v="0"/>
    <x v="208"/>
    <x v="4"/>
    <x v="0"/>
  </r>
  <r>
    <d v="2024-04-19T11:39:55"/>
    <x v="0"/>
    <x v="209"/>
    <x v="4"/>
    <x v="0"/>
  </r>
  <r>
    <d v="2024-04-19T13:11:20"/>
    <x v="0"/>
    <x v="210"/>
    <x v="7"/>
    <x v="0"/>
  </r>
  <r>
    <d v="2024-04-19T13:13:04"/>
    <x v="0"/>
    <x v="211"/>
    <x v="4"/>
    <x v="0"/>
  </r>
  <r>
    <d v="2024-04-19T13:26:19"/>
    <x v="3"/>
    <x v="212"/>
    <x v="4"/>
    <x v="0"/>
  </r>
  <r>
    <d v="2024-04-19T13:33:11"/>
    <x v="2"/>
    <x v="213"/>
    <x v="5"/>
    <x v="0"/>
  </r>
  <r>
    <d v="2024-04-19T14:13:01"/>
    <x v="4"/>
    <x v="214"/>
    <x v="7"/>
    <x v="0"/>
  </r>
  <r>
    <d v="2024-04-19T14:14:53"/>
    <x v="3"/>
    <x v="215"/>
    <x v="7"/>
    <x v="0"/>
  </r>
  <r>
    <d v="2024-04-19T14:16:32"/>
    <x v="0"/>
    <x v="216"/>
    <x v="7"/>
    <x v="0"/>
  </r>
  <r>
    <d v="2024-04-19T14:29:17"/>
    <x v="3"/>
    <x v="217"/>
    <x v="6"/>
    <x v="0"/>
  </r>
  <r>
    <d v="2024-04-19T14:29:23"/>
    <x v="1"/>
    <x v="218"/>
    <x v="5"/>
    <x v="0"/>
  </r>
  <r>
    <d v="2024-04-19T14:29:53"/>
    <x v="1"/>
    <x v="219"/>
    <x v="7"/>
    <x v="0"/>
  </r>
  <r>
    <d v="2024-04-19T14:29:59"/>
    <x v="3"/>
    <x v="220"/>
    <x v="6"/>
    <x v="0"/>
  </r>
  <r>
    <d v="2024-04-19T14:30:02"/>
    <x v="3"/>
    <x v="221"/>
    <x v="1"/>
    <x v="0"/>
  </r>
  <r>
    <d v="2024-04-19T14:30:03"/>
    <x v="1"/>
    <x v="222"/>
    <x v="7"/>
    <x v="0"/>
  </r>
  <r>
    <d v="2024-04-19T14:30:20"/>
    <x v="1"/>
    <x v="223"/>
    <x v="6"/>
    <x v="0"/>
  </r>
  <r>
    <d v="2024-04-19T14:30:21"/>
    <x v="1"/>
    <x v="224"/>
    <x v="0"/>
    <x v="0"/>
  </r>
  <r>
    <m/>
    <x v="3"/>
    <x v="225"/>
    <x v="2"/>
    <x v="1"/>
  </r>
  <r>
    <d v="2024-04-19T14:31:33"/>
    <x v="3"/>
    <x v="226"/>
    <x v="5"/>
    <x v="0"/>
  </r>
  <r>
    <d v="2024-04-19T14:31:39"/>
    <x v="3"/>
    <x v="227"/>
    <x v="1"/>
    <x v="0"/>
  </r>
  <r>
    <d v="2024-04-19T14:32:14"/>
    <x v="3"/>
    <x v="228"/>
    <x v="2"/>
    <x v="1"/>
  </r>
  <r>
    <d v="2024-04-19T14:32:15"/>
    <x v="1"/>
    <x v="229"/>
    <x v="0"/>
    <x v="0"/>
  </r>
  <r>
    <d v="2024-04-19T14:32:24"/>
    <x v="1"/>
    <x v="230"/>
    <x v="5"/>
    <x v="0"/>
  </r>
  <r>
    <d v="2024-04-19T19:21:56"/>
    <x v="3"/>
    <x v="231"/>
    <x v="2"/>
    <x v="2"/>
  </r>
  <r>
    <d v="2024-04-20T10:53:40"/>
    <x v="3"/>
    <x v="232"/>
    <x v="1"/>
    <x v="0"/>
  </r>
  <r>
    <d v="2024-04-20T12:11:41"/>
    <x v="2"/>
    <x v="233"/>
    <x v="5"/>
    <x v="0"/>
  </r>
  <r>
    <d v="2024-04-21T19:38:37"/>
    <x v="3"/>
    <x v="234"/>
    <x v="5"/>
    <x v="0"/>
  </r>
  <r>
    <d v="2024-04-21T19:38:37"/>
    <x v="3"/>
    <x v="235"/>
    <x v="4"/>
    <x v="0"/>
  </r>
  <r>
    <d v="2024-04-21T19:38:37"/>
    <x v="3"/>
    <x v="236"/>
    <x v="5"/>
    <x v="0"/>
  </r>
  <r>
    <d v="2024-04-21T19:38:37"/>
    <x v="3"/>
    <x v="237"/>
    <x v="6"/>
    <x v="0"/>
  </r>
  <r>
    <d v="2024-04-21T19:38:37"/>
    <x v="3"/>
    <x v="238"/>
    <x v="7"/>
    <x v="0"/>
  </r>
  <r>
    <d v="2024-04-21T19:38:37"/>
    <x v="3"/>
    <x v="239"/>
    <x v="0"/>
    <x v="0"/>
  </r>
  <r>
    <d v="2024-04-21T19:38:37"/>
    <x v="3"/>
    <x v="240"/>
    <x v="0"/>
    <x v="0"/>
  </r>
  <r>
    <d v="2024-04-21T19:38:37"/>
    <x v="3"/>
    <x v="241"/>
    <x v="0"/>
    <x v="0"/>
  </r>
  <r>
    <d v="2024-04-21T19:38:37"/>
    <x v="3"/>
    <x v="242"/>
    <x v="7"/>
    <x v="0"/>
  </r>
  <r>
    <d v="2024-04-21T19:38:37"/>
    <x v="3"/>
    <x v="243"/>
    <x v="4"/>
    <x v="0"/>
  </r>
  <r>
    <d v="2024-04-21T19:38:37"/>
    <x v="3"/>
    <x v="244"/>
    <x v="5"/>
    <x v="0"/>
  </r>
  <r>
    <d v="2024-04-22T13:16:24"/>
    <x v="2"/>
    <x v="245"/>
    <x v="1"/>
    <x v="0"/>
  </r>
  <r>
    <d v="2024-04-23T20:21:17"/>
    <x v="3"/>
    <x v="246"/>
    <x v="5"/>
    <x v="0"/>
  </r>
  <r>
    <d v="2024-04-24T09:33:09"/>
    <x v="3"/>
    <x v="247"/>
    <x v="4"/>
    <x v="0"/>
  </r>
  <r>
    <d v="2024-04-24T14:20:52"/>
    <x v="3"/>
    <x v="248"/>
    <x v="7"/>
    <x v="0"/>
  </r>
  <r>
    <d v="2024-04-24T14:20:57"/>
    <x v="3"/>
    <x v="248"/>
    <x v="7"/>
    <x v="0"/>
  </r>
  <r>
    <d v="2024-04-24T14:21:04"/>
    <x v="3"/>
    <x v="248"/>
    <x v="7"/>
    <x v="0"/>
  </r>
  <r>
    <d v="2024-04-25T11:52:44"/>
    <x v="3"/>
    <x v="249"/>
    <x v="5"/>
    <x v="0"/>
  </r>
  <r>
    <d v="2024-04-29T09:29:42"/>
    <x v="2"/>
    <x v="250"/>
    <x v="5"/>
    <x v="0"/>
  </r>
  <r>
    <d v="2024-04-29T23:15:51"/>
    <x v="4"/>
    <x v="251"/>
    <x v="1"/>
    <x v="0"/>
  </r>
  <r>
    <d v="2024-05-02T15:08:34"/>
    <x v="3"/>
    <x v="252"/>
    <x v="5"/>
    <x v="0"/>
  </r>
  <r>
    <d v="2024-05-02T15:08:34"/>
    <x v="3"/>
    <x v="253"/>
    <x v="0"/>
    <x v="0"/>
  </r>
  <r>
    <d v="2024-05-03T21:15:53"/>
    <x v="4"/>
    <x v="254"/>
    <x v="4"/>
    <x v="0"/>
  </r>
  <r>
    <d v="2024-05-07T15:47:13"/>
    <x v="3"/>
    <x v="255"/>
    <x v="4"/>
    <x v="0"/>
  </r>
  <r>
    <d v="2024-05-08T09:07:09"/>
    <x v="0"/>
    <x v="256"/>
    <x v="2"/>
    <x v="1"/>
  </r>
  <r>
    <d v="2024-05-09T21:16:00"/>
    <x v="3"/>
    <x v="257"/>
    <x v="5"/>
    <x v="0"/>
  </r>
  <r>
    <d v="2024-05-10T14:00:46"/>
    <x v="1"/>
    <x v="258"/>
    <x v="1"/>
    <x v="0"/>
  </r>
  <r>
    <d v="2024-05-10T14:00:47"/>
    <x v="1"/>
    <x v="259"/>
    <x v="5"/>
    <x v="0"/>
  </r>
  <r>
    <d v="2024-05-10T14:03:51"/>
    <x v="1"/>
    <x v="260"/>
    <x v="1"/>
    <x v="0"/>
  </r>
  <r>
    <d v="2024-05-10T14:04:36"/>
    <x v="1"/>
    <x v="261"/>
    <x v="1"/>
    <x v="0"/>
  </r>
  <r>
    <d v="2024-05-10T14:04:39"/>
    <x v="1"/>
    <x v="262"/>
    <x v="1"/>
    <x v="0"/>
  </r>
  <r>
    <d v="2024-05-10T14:05:03"/>
    <x v="1"/>
    <x v="263"/>
    <x v="3"/>
    <x v="0"/>
  </r>
  <r>
    <d v="2024-05-10T14:05:11"/>
    <x v="1"/>
    <x v="264"/>
    <x v="1"/>
    <x v="0"/>
  </r>
  <r>
    <d v="2024-05-10T14:06:58"/>
    <x v="1"/>
    <x v="265"/>
    <x v="0"/>
    <x v="0"/>
  </r>
  <r>
    <d v="2024-05-10T14:07:16"/>
    <x v="1"/>
    <x v="266"/>
    <x v="3"/>
    <x v="0"/>
  </r>
  <r>
    <d v="2024-05-10T14:07:53"/>
    <x v="1"/>
    <x v="267"/>
    <x v="3"/>
    <x v="0"/>
  </r>
  <r>
    <d v="2024-05-10T14:08:59"/>
    <x v="1"/>
    <x v="268"/>
    <x v="0"/>
    <x v="0"/>
  </r>
  <r>
    <d v="2024-05-10T14:09:04"/>
    <x v="1"/>
    <x v="269"/>
    <x v="1"/>
    <x v="0"/>
  </r>
  <r>
    <d v="2024-05-10T14:09:17"/>
    <x v="1"/>
    <x v="270"/>
    <x v="3"/>
    <x v="0"/>
  </r>
  <r>
    <d v="2024-05-10T14:23:08"/>
    <x v="0"/>
    <x v="171"/>
    <x v="3"/>
    <x v="0"/>
  </r>
  <r>
    <d v="2024-05-10T14:23:38"/>
    <x v="0"/>
    <x v="271"/>
    <x v="1"/>
    <x v="0"/>
  </r>
  <r>
    <d v="2024-05-10T14:23:40"/>
    <x v="0"/>
    <x v="272"/>
    <x v="4"/>
    <x v="0"/>
  </r>
  <r>
    <d v="2024-05-10T14:24:00"/>
    <x v="0"/>
    <x v="273"/>
    <x v="1"/>
    <x v="0"/>
  </r>
  <r>
    <d v="2024-05-10T14:24:00"/>
    <x v="0"/>
    <x v="274"/>
    <x v="4"/>
    <x v="0"/>
  </r>
  <r>
    <d v="2024-05-10T14:24:03"/>
    <x v="0"/>
    <x v="275"/>
    <x v="4"/>
    <x v="0"/>
  </r>
  <r>
    <d v="2024-05-10T14:24:07"/>
    <x v="0"/>
    <x v="276"/>
    <x v="4"/>
    <x v="0"/>
  </r>
  <r>
    <d v="2024-05-10T14:24:12"/>
    <x v="0"/>
    <x v="277"/>
    <x v="4"/>
    <x v="0"/>
  </r>
  <r>
    <d v="2024-05-10T14:24:19"/>
    <x v="0"/>
    <x v="278"/>
    <x v="4"/>
    <x v="0"/>
  </r>
  <r>
    <d v="2024-05-10T14:24:21"/>
    <x v="0"/>
    <x v="279"/>
    <x v="1"/>
    <x v="0"/>
  </r>
  <r>
    <d v="2024-05-10T14:24:21"/>
    <x v="0"/>
    <x v="280"/>
    <x v="4"/>
    <x v="0"/>
  </r>
  <r>
    <d v="2024-05-10T14:24:25"/>
    <x v="0"/>
    <x v="281"/>
    <x v="4"/>
    <x v="0"/>
  </r>
  <r>
    <d v="2024-05-10T14:24:35"/>
    <x v="0"/>
    <x v="282"/>
    <x v="4"/>
    <x v="0"/>
  </r>
  <r>
    <d v="2024-05-10T14:24:36"/>
    <x v="0"/>
    <x v="283"/>
    <x v="0"/>
    <x v="0"/>
  </r>
  <r>
    <d v="2024-05-10T14:24:54"/>
    <x v="0"/>
    <x v="284"/>
    <x v="4"/>
    <x v="0"/>
  </r>
  <r>
    <d v="2024-05-10T14:25:14"/>
    <x v="0"/>
    <x v="285"/>
    <x v="4"/>
    <x v="0"/>
  </r>
  <r>
    <d v="2024-05-10T14:25:22"/>
    <x v="0"/>
    <x v="286"/>
    <x v="6"/>
    <x v="0"/>
  </r>
  <r>
    <d v="2024-05-10T14:25:32"/>
    <x v="0"/>
    <x v="287"/>
    <x v="4"/>
    <x v="0"/>
  </r>
  <r>
    <d v="2024-05-10T14:25:43"/>
    <x v="0"/>
    <x v="288"/>
    <x v="2"/>
    <x v="0"/>
  </r>
  <r>
    <d v="2024-05-10T14:26:51"/>
    <x v="0"/>
    <x v="289"/>
    <x v="4"/>
    <x v="0"/>
  </r>
  <r>
    <d v="2024-05-10T14:34:15"/>
    <x v="0"/>
    <x v="290"/>
    <x v="0"/>
    <x v="0"/>
  </r>
  <r>
    <d v="2024-05-10T14:34:16"/>
    <x v="0"/>
    <x v="291"/>
    <x v="0"/>
    <x v="0"/>
  </r>
  <r>
    <d v="2024-05-10T14:34:27"/>
    <x v="0"/>
    <x v="292"/>
    <x v="4"/>
    <x v="0"/>
  </r>
  <r>
    <d v="2024-05-10T14:34:33"/>
    <x v="0"/>
    <x v="293"/>
    <x v="0"/>
    <x v="0"/>
  </r>
  <r>
    <d v="2024-05-10T14:34:48"/>
    <x v="0"/>
    <x v="294"/>
    <x v="0"/>
    <x v="0"/>
  </r>
  <r>
    <d v="2024-05-10T14:35:31"/>
    <x v="0"/>
    <x v="295"/>
    <x v="0"/>
    <x v="0"/>
  </r>
  <r>
    <d v="2024-05-10T14:35:31"/>
    <x v="0"/>
    <x v="296"/>
    <x v="4"/>
    <x v="0"/>
  </r>
  <r>
    <d v="2024-05-10T14:35:31"/>
    <x v="0"/>
    <x v="297"/>
    <x v="5"/>
    <x v="0"/>
  </r>
  <r>
    <d v="2024-05-10T14:35:44"/>
    <x v="0"/>
    <x v="293"/>
    <x v="0"/>
    <x v="0"/>
  </r>
  <r>
    <d v="2024-05-10T14:35:53"/>
    <x v="0"/>
    <x v="298"/>
    <x v="1"/>
    <x v="0"/>
  </r>
  <r>
    <d v="2024-05-10T14:36:30"/>
    <x v="0"/>
    <x v="299"/>
    <x v="1"/>
    <x v="0"/>
  </r>
  <r>
    <d v="2024-05-10T14:36:52"/>
    <x v="0"/>
    <x v="300"/>
    <x v="1"/>
    <x v="0"/>
  </r>
  <r>
    <d v="2024-05-10T14:37:02"/>
    <x v="0"/>
    <x v="301"/>
    <x v="1"/>
    <x v="0"/>
  </r>
  <r>
    <d v="2024-05-10T14:37:06"/>
    <x v="0"/>
    <x v="302"/>
    <x v="1"/>
    <x v="0"/>
  </r>
  <r>
    <d v="2024-05-10T14:37:08"/>
    <x v="0"/>
    <x v="301"/>
    <x v="1"/>
    <x v="0"/>
  </r>
  <r>
    <d v="2024-05-10T14:37:11"/>
    <x v="0"/>
    <x v="303"/>
    <x v="1"/>
    <x v="0"/>
  </r>
  <r>
    <d v="2024-05-10T14:37:26"/>
    <x v="0"/>
    <x v="304"/>
    <x v="1"/>
    <x v="0"/>
  </r>
  <r>
    <d v="2024-05-10T14:38:16"/>
    <x v="0"/>
    <x v="305"/>
    <x v="0"/>
    <x v="0"/>
  </r>
  <r>
    <d v="2024-05-10T14:38:16"/>
    <x v="0"/>
    <x v="306"/>
    <x v="1"/>
    <x v="0"/>
  </r>
  <r>
    <d v="2024-05-10T14:38:16"/>
    <x v="0"/>
    <x v="307"/>
    <x v="5"/>
    <x v="0"/>
  </r>
  <r>
    <d v="2024-05-10T14:38:16"/>
    <x v="0"/>
    <x v="308"/>
    <x v="1"/>
    <x v="0"/>
  </r>
  <r>
    <d v="2024-05-12T21:39:11"/>
    <x v="3"/>
    <x v="309"/>
    <x v="4"/>
    <x v="0"/>
  </r>
  <r>
    <d v="2024-05-13T10:42:00"/>
    <x v="1"/>
    <x v="310"/>
    <x v="0"/>
    <x v="0"/>
  </r>
  <r>
    <d v="2024-05-13T10:43:00"/>
    <x v="1"/>
    <x v="311"/>
    <x v="0"/>
    <x v="0"/>
  </r>
  <r>
    <d v="2024-05-13T10:43:27"/>
    <x v="1"/>
    <x v="312"/>
    <x v="0"/>
    <x v="0"/>
  </r>
  <r>
    <d v="2024-05-13T10:44:04"/>
    <x v="1"/>
    <x v="313"/>
    <x v="0"/>
    <x v="0"/>
  </r>
  <r>
    <d v="2024-05-13T10:44:19"/>
    <x v="1"/>
    <x v="314"/>
    <x v="0"/>
    <x v="0"/>
  </r>
  <r>
    <d v="2024-05-13T10:44:24"/>
    <x v="1"/>
    <x v="315"/>
    <x v="0"/>
    <x v="0"/>
  </r>
  <r>
    <d v="2024-05-13T10:44:44"/>
    <x v="1"/>
    <x v="316"/>
    <x v="6"/>
    <x v="0"/>
  </r>
  <r>
    <d v="2024-05-13T10:45:09"/>
    <x v="1"/>
    <x v="317"/>
    <x v="4"/>
    <x v="0"/>
  </r>
  <r>
    <d v="2024-05-13T10:45:40"/>
    <x v="1"/>
    <x v="318"/>
    <x v="0"/>
    <x v="0"/>
  </r>
  <r>
    <d v="2024-05-13T10:46:09"/>
    <x v="1"/>
    <x v="319"/>
    <x v="5"/>
    <x v="0"/>
  </r>
  <r>
    <d v="2024-05-13T10:46:28"/>
    <x v="1"/>
    <x v="320"/>
    <x v="6"/>
    <x v="0"/>
  </r>
  <r>
    <d v="2024-05-13T10:46:35"/>
    <x v="1"/>
    <x v="319"/>
    <x v="5"/>
    <x v="0"/>
  </r>
  <r>
    <d v="2024-05-13T10:47:00"/>
    <x v="1"/>
    <x v="319"/>
    <x v="5"/>
    <x v="0"/>
  </r>
  <r>
    <d v="2024-05-13T10:47:50"/>
    <x v="1"/>
    <x v="321"/>
    <x v="0"/>
    <x v="0"/>
  </r>
  <r>
    <d v="2024-05-13T14:01:57"/>
    <x v="1"/>
    <x v="322"/>
    <x v="1"/>
    <x v="0"/>
  </r>
  <r>
    <d v="2024-05-13T14:03:35"/>
    <x v="1"/>
    <x v="323"/>
    <x v="0"/>
    <x v="0"/>
  </r>
  <r>
    <d v="2024-05-13T14:05:47"/>
    <x v="1"/>
    <x v="324"/>
    <x v="0"/>
    <x v="0"/>
  </r>
  <r>
    <d v="2024-05-13T14:06:01"/>
    <x v="1"/>
    <x v="325"/>
    <x v="1"/>
    <x v="0"/>
  </r>
  <r>
    <d v="2024-05-13T14:07:24"/>
    <x v="1"/>
    <x v="326"/>
    <x v="1"/>
    <x v="0"/>
  </r>
  <r>
    <d v="2024-05-13T14:07:31"/>
    <x v="1"/>
    <x v="327"/>
    <x v="1"/>
    <x v="0"/>
  </r>
  <r>
    <d v="2024-05-13T14:07:46"/>
    <x v="1"/>
    <x v="328"/>
    <x v="1"/>
    <x v="0"/>
  </r>
  <r>
    <d v="2024-05-13T14:49:03"/>
    <x v="1"/>
    <x v="329"/>
    <x v="4"/>
    <x v="0"/>
  </r>
  <r>
    <d v="2024-05-13T14:49:03"/>
    <x v="1"/>
    <x v="330"/>
    <x v="1"/>
    <x v="0"/>
  </r>
  <r>
    <d v="2024-05-13T14:49:04"/>
    <x v="1"/>
    <x v="331"/>
    <x v="4"/>
    <x v="0"/>
  </r>
  <r>
    <d v="2024-05-13T14:51:37"/>
    <x v="1"/>
    <x v="332"/>
    <x v="4"/>
    <x v="0"/>
  </r>
  <r>
    <d v="2024-05-13T14:52:46"/>
    <x v="1"/>
    <x v="333"/>
    <x v="3"/>
    <x v="0"/>
  </r>
  <r>
    <d v="2024-05-13T14:53:09"/>
    <x v="1"/>
    <x v="334"/>
    <x v="7"/>
    <x v="0"/>
  </r>
  <r>
    <d v="2024-05-13T14:54:05"/>
    <x v="1"/>
    <x v="335"/>
    <x v="6"/>
    <x v="0"/>
  </r>
  <r>
    <d v="2024-05-13T16:00:09"/>
    <x v="1"/>
    <x v="336"/>
    <x v="1"/>
    <x v="0"/>
  </r>
  <r>
    <d v="2024-05-13T16:00:22"/>
    <x v="1"/>
    <x v="337"/>
    <x v="1"/>
    <x v="0"/>
  </r>
  <r>
    <d v="2024-05-13T16:00:54"/>
    <x v="1"/>
    <x v="338"/>
    <x v="1"/>
    <x v="0"/>
  </r>
  <r>
    <d v="2024-05-13T16:01:01"/>
    <x v="1"/>
    <x v="339"/>
    <x v="0"/>
    <x v="0"/>
  </r>
  <r>
    <d v="2024-05-13T16:01:09"/>
    <x v="1"/>
    <x v="340"/>
    <x v="1"/>
    <x v="0"/>
  </r>
  <r>
    <d v="2024-05-13T16:01:29"/>
    <x v="1"/>
    <x v="341"/>
    <x v="1"/>
    <x v="0"/>
  </r>
  <r>
    <d v="2024-05-13T16:01:47"/>
    <x v="1"/>
    <x v="342"/>
    <x v="1"/>
    <x v="0"/>
  </r>
  <r>
    <d v="2024-05-13T16:02:20"/>
    <x v="1"/>
    <x v="343"/>
    <x v="0"/>
    <x v="0"/>
  </r>
  <r>
    <d v="2024-05-13T16:03:04"/>
    <x v="1"/>
    <x v="344"/>
    <x v="1"/>
    <x v="0"/>
  </r>
  <r>
    <d v="2024-05-13T16:03:12"/>
    <x v="1"/>
    <x v="336"/>
    <x v="1"/>
    <x v="0"/>
  </r>
  <r>
    <d v="2024-05-13T16:03:34"/>
    <x v="1"/>
    <x v="345"/>
    <x v="1"/>
    <x v="0"/>
  </r>
  <r>
    <d v="2024-05-13T16:04:05"/>
    <x v="1"/>
    <x v="344"/>
    <x v="1"/>
    <x v="0"/>
  </r>
  <r>
    <d v="2024-05-13T16:04:14"/>
    <x v="1"/>
    <x v="346"/>
    <x v="5"/>
    <x v="0"/>
  </r>
  <r>
    <d v="2024-05-13T16:04:28"/>
    <x v="1"/>
    <x v="347"/>
    <x v="1"/>
    <x v="0"/>
  </r>
  <r>
    <d v="2024-05-13T16:05:32"/>
    <x v="1"/>
    <x v="348"/>
    <x v="1"/>
    <x v="0"/>
  </r>
  <r>
    <d v="2024-05-13T16:05:39"/>
    <x v="1"/>
    <x v="349"/>
    <x v="1"/>
    <x v="0"/>
  </r>
  <r>
    <d v="2024-05-13T16:05:46"/>
    <x v="1"/>
    <x v="350"/>
    <x v="0"/>
    <x v="0"/>
  </r>
  <r>
    <d v="2024-05-13T16:07:12"/>
    <x v="1"/>
    <x v="351"/>
    <x v="4"/>
    <x v="0"/>
  </r>
  <r>
    <d v="2024-05-13T16:08:41"/>
    <x v="1"/>
    <x v="352"/>
    <x v="0"/>
    <x v="0"/>
  </r>
  <r>
    <d v="2024-05-13T16:09:49"/>
    <x v="1"/>
    <x v="353"/>
    <x v="1"/>
    <x v="0"/>
  </r>
  <r>
    <d v="2024-05-13T16:20:13"/>
    <x v="0"/>
    <x v="354"/>
    <x v="0"/>
    <x v="0"/>
  </r>
  <r>
    <d v="2024-05-13T16:20:21"/>
    <x v="0"/>
    <x v="355"/>
    <x v="0"/>
    <x v="0"/>
  </r>
  <r>
    <d v="2024-05-13T16:21:01"/>
    <x v="0"/>
    <x v="356"/>
    <x v="0"/>
    <x v="0"/>
  </r>
  <r>
    <d v="2024-05-13T16:21:38"/>
    <x v="0"/>
    <x v="357"/>
    <x v="0"/>
    <x v="0"/>
  </r>
  <r>
    <d v="2024-05-13T16:21:51"/>
    <x v="0"/>
    <x v="354"/>
    <x v="0"/>
    <x v="0"/>
  </r>
  <r>
    <d v="2024-05-14T13:47:23"/>
    <x v="1"/>
    <x v="358"/>
    <x v="0"/>
    <x v="0"/>
  </r>
  <r>
    <d v="2024-05-14T13:47:23"/>
    <x v="1"/>
    <x v="359"/>
    <x v="0"/>
    <x v="0"/>
  </r>
  <r>
    <d v="2024-05-14T13:47:39"/>
    <x v="1"/>
    <x v="360"/>
    <x v="6"/>
    <x v="0"/>
  </r>
  <r>
    <d v="2024-05-14T13:47:44"/>
    <x v="1"/>
    <x v="361"/>
    <x v="1"/>
    <x v="0"/>
  </r>
  <r>
    <d v="2024-05-14T13:48:18"/>
    <x v="1"/>
    <x v="362"/>
    <x v="1"/>
    <x v="0"/>
  </r>
  <r>
    <d v="2024-05-14T13:48:20"/>
    <x v="1"/>
    <x v="4"/>
    <x v="1"/>
    <x v="0"/>
  </r>
  <r>
    <d v="2024-05-14T13:49:39"/>
    <x v="1"/>
    <x v="363"/>
    <x v="0"/>
    <x v="0"/>
  </r>
  <r>
    <d v="2024-05-14T13:49:59"/>
    <x v="1"/>
    <x v="364"/>
    <x v="1"/>
    <x v="0"/>
  </r>
  <r>
    <d v="2024-05-14T13:50:11"/>
    <x v="1"/>
    <x v="365"/>
    <x v="6"/>
    <x v="0"/>
  </r>
  <r>
    <d v="2024-05-14T13:50:28"/>
    <x v="1"/>
    <x v="365"/>
    <x v="6"/>
    <x v="0"/>
  </r>
  <r>
    <d v="2024-05-14T13:51:18"/>
    <x v="1"/>
    <x v="366"/>
    <x v="6"/>
    <x v="0"/>
  </r>
  <r>
    <d v="2024-05-14T15:13:58"/>
    <x v="1"/>
    <x v="367"/>
    <x v="2"/>
    <x v="1"/>
  </r>
  <r>
    <d v="2024-05-14T15:14:07"/>
    <x v="1"/>
    <x v="368"/>
    <x v="2"/>
    <x v="1"/>
  </r>
  <r>
    <d v="2024-05-14T15:14:31"/>
    <x v="1"/>
    <x v="369"/>
    <x v="0"/>
    <x v="0"/>
  </r>
  <r>
    <d v="2024-05-14T15:14:40"/>
    <x v="1"/>
    <x v="370"/>
    <x v="0"/>
    <x v="0"/>
  </r>
  <r>
    <d v="2024-05-14T15:14:48"/>
    <x v="1"/>
    <x v="371"/>
    <x v="0"/>
    <x v="0"/>
  </r>
  <r>
    <d v="2024-05-14T15:14:48"/>
    <x v="1"/>
    <x v="372"/>
    <x v="0"/>
    <x v="0"/>
  </r>
  <r>
    <d v="2024-05-14T15:15:38"/>
    <x v="1"/>
    <x v="373"/>
    <x v="0"/>
    <x v="0"/>
  </r>
  <r>
    <d v="2024-05-14T15:16:02"/>
    <x v="1"/>
    <x v="374"/>
    <x v="0"/>
    <x v="0"/>
  </r>
  <r>
    <d v="2024-05-14T15:16:25"/>
    <x v="1"/>
    <x v="375"/>
    <x v="0"/>
    <x v="0"/>
  </r>
  <r>
    <d v="2024-05-14T15:16:47"/>
    <x v="1"/>
    <x v="376"/>
    <x v="0"/>
    <x v="0"/>
  </r>
  <r>
    <d v="2024-05-14T15:17:16"/>
    <x v="1"/>
    <x v="377"/>
    <x v="0"/>
    <x v="0"/>
  </r>
  <r>
    <d v="2024-05-14T15:17:29"/>
    <x v="1"/>
    <x v="378"/>
    <x v="0"/>
    <x v="0"/>
  </r>
  <r>
    <d v="2024-05-14T15:17:53"/>
    <x v="1"/>
    <x v="379"/>
    <x v="0"/>
    <x v="0"/>
  </r>
  <r>
    <d v="2024-05-16T11:22:22"/>
    <x v="0"/>
    <x v="380"/>
    <x v="1"/>
    <x v="0"/>
  </r>
  <r>
    <d v="2024-05-16T11:23:18"/>
    <x v="0"/>
    <x v="381"/>
    <x v="1"/>
    <x v="0"/>
  </r>
  <r>
    <d v="2024-05-16T11:23:26"/>
    <x v="0"/>
    <x v="382"/>
    <x v="0"/>
    <x v="0"/>
  </r>
  <r>
    <d v="2024-05-16T11:23:27"/>
    <x v="0"/>
    <x v="383"/>
    <x v="1"/>
    <x v="0"/>
  </r>
  <r>
    <d v="2024-05-16T11:23:46"/>
    <x v="0"/>
    <x v="384"/>
    <x v="1"/>
    <x v="0"/>
  </r>
  <r>
    <d v="2024-05-16T11:24:22"/>
    <x v="0"/>
    <x v="385"/>
    <x v="1"/>
    <x v="0"/>
  </r>
  <r>
    <d v="2024-05-16T11:24:38"/>
    <x v="0"/>
    <x v="386"/>
    <x v="1"/>
    <x v="0"/>
  </r>
  <r>
    <d v="2024-05-16T11:25:16"/>
    <x v="0"/>
    <x v="387"/>
    <x v="6"/>
    <x v="0"/>
  </r>
  <r>
    <d v="2024-05-16T11:26:03"/>
    <x v="0"/>
    <x v="388"/>
    <x v="7"/>
    <x v="0"/>
  </r>
  <r>
    <d v="2024-05-16T11:27:09"/>
    <x v="0"/>
    <x v="389"/>
    <x v="5"/>
    <x v="0"/>
  </r>
  <r>
    <d v="2024-05-16T11:27:09"/>
    <x v="0"/>
    <x v="390"/>
    <x v="5"/>
    <x v="0"/>
  </r>
  <r>
    <d v="2024-05-16T11:27:09"/>
    <x v="0"/>
    <x v="391"/>
    <x v="6"/>
    <x v="0"/>
  </r>
  <r>
    <d v="2024-05-16T11:27:09"/>
    <x v="0"/>
    <x v="392"/>
    <x v="4"/>
    <x v="0"/>
  </r>
  <r>
    <d v="2024-05-16T11:27:09"/>
    <x v="0"/>
    <x v="393"/>
    <x v="3"/>
    <x v="0"/>
  </r>
  <r>
    <d v="2024-05-16T11:27:09"/>
    <x v="0"/>
    <x v="394"/>
    <x v="6"/>
    <x v="0"/>
  </r>
  <r>
    <d v="2024-05-16T11:27:09"/>
    <x v="0"/>
    <x v="395"/>
    <x v="0"/>
    <x v="0"/>
  </r>
  <r>
    <d v="2024-05-16T11:27:09"/>
    <x v="0"/>
    <x v="396"/>
    <x v="0"/>
    <x v="0"/>
  </r>
  <r>
    <d v="2024-05-16T11:27:54"/>
    <x v="0"/>
    <x v="397"/>
    <x v="3"/>
    <x v="0"/>
  </r>
  <r>
    <d v="2024-05-16T11:27:54"/>
    <x v="0"/>
    <x v="294"/>
    <x v="0"/>
    <x v="0"/>
  </r>
  <r>
    <d v="2024-05-16T11:27:54"/>
    <x v="0"/>
    <x v="398"/>
    <x v="5"/>
    <x v="0"/>
  </r>
  <r>
    <d v="2024-05-16T11:27:54"/>
    <x v="0"/>
    <x v="399"/>
    <x v="1"/>
    <x v="0"/>
  </r>
  <r>
    <d v="2024-05-16T11:28:02"/>
    <x v="0"/>
    <x v="400"/>
    <x v="5"/>
    <x v="0"/>
  </r>
  <r>
    <d v="2024-05-16T11:28:27"/>
    <x v="0"/>
    <x v="401"/>
    <x v="6"/>
    <x v="0"/>
  </r>
  <r>
    <d v="2024-05-16T11:28:27"/>
    <x v="0"/>
    <x v="402"/>
    <x v="1"/>
    <x v="0"/>
  </r>
  <r>
    <d v="2024-05-16T11:28:27"/>
    <x v="0"/>
    <x v="403"/>
    <x v="3"/>
    <x v="0"/>
  </r>
  <r>
    <d v="2024-05-16T11:28:27"/>
    <x v="0"/>
    <x v="404"/>
    <x v="6"/>
    <x v="0"/>
  </r>
  <r>
    <d v="2024-05-16T12:20:56"/>
    <x v="0"/>
    <x v="185"/>
    <x v="1"/>
    <x v="0"/>
  </r>
  <r>
    <d v="2024-05-16T12:21:12"/>
    <x v="0"/>
    <x v="405"/>
    <x v="1"/>
    <x v="0"/>
  </r>
  <r>
    <d v="2024-05-16T12:21:20"/>
    <x v="0"/>
    <x v="406"/>
    <x v="1"/>
    <x v="0"/>
  </r>
  <r>
    <d v="2024-05-16T12:21:59"/>
    <x v="0"/>
    <x v="185"/>
    <x v="1"/>
    <x v="0"/>
  </r>
  <r>
    <d v="2024-05-16T12:21:59"/>
    <x v="0"/>
    <x v="407"/>
    <x v="1"/>
    <x v="0"/>
  </r>
  <r>
    <d v="2024-05-16T12:23:12"/>
    <x v="0"/>
    <x v="408"/>
    <x v="1"/>
    <x v="0"/>
  </r>
  <r>
    <d v="2024-05-16T12:23:14"/>
    <x v="0"/>
    <x v="409"/>
    <x v="1"/>
    <x v="0"/>
  </r>
  <r>
    <d v="2024-05-16T12:23:30"/>
    <x v="0"/>
    <x v="410"/>
    <x v="1"/>
    <x v="0"/>
  </r>
  <r>
    <d v="2024-05-16T12:23:42"/>
    <x v="0"/>
    <x v="411"/>
    <x v="2"/>
    <x v="0"/>
  </r>
  <r>
    <d v="2024-05-16T12:23:55"/>
    <x v="0"/>
    <x v="412"/>
    <x v="1"/>
    <x v="0"/>
  </r>
  <r>
    <d v="2024-05-16T12:24:14"/>
    <x v="0"/>
    <x v="413"/>
    <x v="5"/>
    <x v="0"/>
  </r>
  <r>
    <d v="2024-05-16T12:24:47"/>
    <x v="0"/>
    <x v="414"/>
    <x v="5"/>
    <x v="0"/>
  </r>
  <r>
    <d v="2024-05-16T12:24:47"/>
    <x v="0"/>
    <x v="415"/>
    <x v="0"/>
    <x v="0"/>
  </r>
  <r>
    <d v="2024-05-16T12:24:47"/>
    <x v="0"/>
    <x v="416"/>
    <x v="1"/>
    <x v="0"/>
  </r>
  <r>
    <d v="2024-05-16T12:24:59"/>
    <x v="0"/>
    <x v="417"/>
    <x v="5"/>
    <x v="0"/>
  </r>
  <r>
    <d v="2024-05-16T12:24:59"/>
    <x v="0"/>
    <x v="418"/>
    <x v="5"/>
    <x v="0"/>
  </r>
  <r>
    <d v="2024-05-16T12:24:59"/>
    <x v="0"/>
    <x v="419"/>
    <x v="1"/>
    <x v="0"/>
  </r>
  <r>
    <d v="2024-05-16T12:24:59"/>
    <x v="0"/>
    <x v="23"/>
    <x v="1"/>
    <x v="0"/>
  </r>
  <r>
    <d v="2024-05-16T12:24:59"/>
    <x v="0"/>
    <x v="420"/>
    <x v="0"/>
    <x v="0"/>
  </r>
  <r>
    <d v="2024-05-16T12:24:59"/>
    <x v="0"/>
    <x v="421"/>
    <x v="4"/>
    <x v="0"/>
  </r>
  <r>
    <d v="2024-05-16T12:25:27"/>
    <x v="0"/>
    <x v="422"/>
    <x v="4"/>
    <x v="0"/>
  </r>
  <r>
    <d v="2024-05-16T12:25:45"/>
    <x v="0"/>
    <x v="423"/>
    <x v="0"/>
    <x v="0"/>
  </r>
  <r>
    <d v="2024-05-16T12:25:54"/>
    <x v="0"/>
    <x v="424"/>
    <x v="1"/>
    <x v="0"/>
  </r>
  <r>
    <d v="2024-05-16T12:26:25"/>
    <x v="0"/>
    <x v="425"/>
    <x v="1"/>
    <x v="0"/>
  </r>
  <r>
    <d v="2024-05-16T12:26:53"/>
    <x v="0"/>
    <x v="426"/>
    <x v="1"/>
    <x v="0"/>
  </r>
  <r>
    <d v="2024-05-16T12:26:58"/>
    <x v="0"/>
    <x v="427"/>
    <x v="5"/>
    <x v="0"/>
  </r>
  <r>
    <d v="2024-05-16T12:28:17"/>
    <x v="0"/>
    <x v="428"/>
    <x v="5"/>
    <x v="0"/>
  </r>
  <r>
    <d v="2024-05-16T12:28:17"/>
    <x v="0"/>
    <x v="429"/>
    <x v="0"/>
    <x v="0"/>
  </r>
  <r>
    <d v="2024-05-16T12:28:17"/>
    <x v="0"/>
    <x v="430"/>
    <x v="0"/>
    <x v="0"/>
  </r>
  <r>
    <d v="2024-05-16T12:28:17"/>
    <x v="0"/>
    <x v="431"/>
    <x v="1"/>
    <x v="0"/>
  </r>
  <r>
    <d v="2024-05-16T12:28:17"/>
    <x v="0"/>
    <x v="432"/>
    <x v="1"/>
    <x v="0"/>
  </r>
  <r>
    <d v="2024-05-16T12:29:16"/>
    <x v="0"/>
    <x v="433"/>
    <x v="4"/>
    <x v="0"/>
  </r>
  <r>
    <d v="2024-05-16T12:29:16"/>
    <x v="0"/>
    <x v="185"/>
    <x v="1"/>
    <x v="0"/>
  </r>
  <r>
    <d v="2024-05-16T12:29:16"/>
    <x v="0"/>
    <x v="434"/>
    <x v="1"/>
    <x v="0"/>
  </r>
  <r>
    <d v="2024-05-16T12:29:16"/>
    <x v="0"/>
    <x v="435"/>
    <x v="5"/>
    <x v="0"/>
  </r>
  <r>
    <d v="2024-05-16T12:34:27"/>
    <x v="0"/>
    <x v="436"/>
    <x v="4"/>
    <x v="0"/>
  </r>
  <r>
    <d v="2024-05-16T12:34:27"/>
    <x v="0"/>
    <x v="437"/>
    <x v="1"/>
    <x v="0"/>
  </r>
  <r>
    <d v="2024-05-16T12:34:27"/>
    <x v="0"/>
    <x v="438"/>
    <x v="1"/>
    <x v="0"/>
  </r>
  <r>
    <d v="2024-05-16T12:35:36"/>
    <x v="0"/>
    <x v="439"/>
    <x v="5"/>
    <x v="0"/>
  </r>
  <r>
    <d v="2024-05-16T12:35:36"/>
    <x v="0"/>
    <x v="440"/>
    <x v="1"/>
    <x v="0"/>
  </r>
  <r>
    <d v="2024-05-16T12:35:36"/>
    <x v="0"/>
    <x v="441"/>
    <x v="1"/>
    <x v="0"/>
  </r>
  <r>
    <d v="2024-05-16T12:35:36"/>
    <x v="0"/>
    <x v="442"/>
    <x v="4"/>
    <x v="0"/>
  </r>
  <r>
    <d v="2024-05-16T12:35:36"/>
    <x v="0"/>
    <x v="443"/>
    <x v="1"/>
    <x v="0"/>
  </r>
  <r>
    <d v="2024-05-16T12:35:36"/>
    <x v="0"/>
    <x v="444"/>
    <x v="1"/>
    <x v="0"/>
  </r>
  <r>
    <d v="2024-05-16T12:35:36"/>
    <x v="0"/>
    <x v="445"/>
    <x v="1"/>
    <x v="0"/>
  </r>
  <r>
    <d v="2024-05-16T12:35:36"/>
    <x v="0"/>
    <x v="446"/>
    <x v="5"/>
    <x v="0"/>
  </r>
  <r>
    <d v="2024-05-16T12:35:36"/>
    <x v="0"/>
    <x v="447"/>
    <x v="5"/>
    <x v="0"/>
  </r>
  <r>
    <d v="2024-05-16T13:36:47"/>
    <x v="0"/>
    <x v="448"/>
    <x v="2"/>
    <x v="0"/>
  </r>
  <r>
    <d v="2024-05-16T13:37:04"/>
    <x v="0"/>
    <x v="449"/>
    <x v="1"/>
    <x v="0"/>
  </r>
  <r>
    <d v="2024-05-16T13:37:06"/>
    <x v="0"/>
    <x v="450"/>
    <x v="2"/>
    <x v="1"/>
  </r>
  <r>
    <d v="2024-05-16T13:38:05"/>
    <x v="0"/>
    <x v="451"/>
    <x v="0"/>
    <x v="0"/>
  </r>
  <r>
    <d v="2024-05-16T13:38:24"/>
    <x v="0"/>
    <x v="452"/>
    <x v="1"/>
    <x v="0"/>
  </r>
  <r>
    <d v="2024-05-16T13:38:25"/>
    <x v="0"/>
    <x v="453"/>
    <x v="1"/>
    <x v="0"/>
  </r>
  <r>
    <d v="2024-05-16T13:38:37"/>
    <x v="0"/>
    <x v="454"/>
    <x v="1"/>
    <x v="0"/>
  </r>
  <r>
    <d v="2024-05-16T13:38:45"/>
    <x v="0"/>
    <x v="455"/>
    <x v="5"/>
    <x v="0"/>
  </r>
  <r>
    <d v="2024-05-16T13:38:51"/>
    <x v="0"/>
    <x v="456"/>
    <x v="6"/>
    <x v="0"/>
  </r>
  <r>
    <d v="2024-05-16T13:39:31"/>
    <x v="0"/>
    <x v="457"/>
    <x v="4"/>
    <x v="0"/>
  </r>
  <r>
    <d v="2024-05-16T13:39:53"/>
    <x v="0"/>
    <x v="458"/>
    <x v="1"/>
    <x v="0"/>
  </r>
  <r>
    <d v="2024-05-16T13:41:51"/>
    <x v="0"/>
    <x v="459"/>
    <x v="5"/>
    <x v="0"/>
  </r>
  <r>
    <d v="2024-05-16T13:44:25"/>
    <x v="0"/>
    <x v="460"/>
    <x v="6"/>
    <x v="0"/>
  </r>
  <r>
    <d v="2024-05-16T14:47:57"/>
    <x v="1"/>
    <x v="461"/>
    <x v="1"/>
    <x v="0"/>
  </r>
  <r>
    <d v="2024-05-16T14:49:12"/>
    <x v="1"/>
    <x v="462"/>
    <x v="1"/>
    <x v="0"/>
  </r>
  <r>
    <d v="2024-05-16T14:49:36"/>
    <x v="1"/>
    <x v="463"/>
    <x v="1"/>
    <x v="0"/>
  </r>
  <r>
    <d v="2024-05-16T14:49:38"/>
    <x v="1"/>
    <x v="464"/>
    <x v="1"/>
    <x v="0"/>
  </r>
  <r>
    <d v="2024-05-16T14:49:49"/>
    <x v="1"/>
    <x v="465"/>
    <x v="1"/>
    <x v="0"/>
  </r>
  <r>
    <d v="2024-05-16T14:50:38"/>
    <x v="1"/>
    <x v="466"/>
    <x v="1"/>
    <x v="0"/>
  </r>
  <r>
    <d v="2024-05-16T14:53:14"/>
    <x v="1"/>
    <x v="467"/>
    <x v="1"/>
    <x v="0"/>
  </r>
  <r>
    <d v="2024-05-16T14:53:35"/>
    <x v="1"/>
    <x v="468"/>
    <x v="1"/>
    <x v="0"/>
  </r>
  <r>
    <d v="2024-05-17T11:19:21"/>
    <x v="3"/>
    <x v="469"/>
    <x v="7"/>
    <x v="0"/>
  </r>
  <r>
    <d v="2024-05-17T11:19:21"/>
    <x v="3"/>
    <x v="470"/>
    <x v="7"/>
    <x v="0"/>
  </r>
  <r>
    <d v="2024-05-21T13:16:02"/>
    <x v="0"/>
    <x v="471"/>
    <x v="1"/>
    <x v="0"/>
  </r>
  <r>
    <d v="2024-05-21T13:16:32"/>
    <x v="0"/>
    <x v="472"/>
    <x v="6"/>
    <x v="0"/>
  </r>
  <r>
    <d v="2024-05-21T13:17:21"/>
    <x v="0"/>
    <x v="473"/>
    <x v="1"/>
    <x v="0"/>
  </r>
  <r>
    <d v="2024-05-21T13:17:37"/>
    <x v="0"/>
    <x v="474"/>
    <x v="1"/>
    <x v="0"/>
  </r>
  <r>
    <d v="2024-05-21T13:17:48"/>
    <x v="0"/>
    <x v="475"/>
    <x v="1"/>
    <x v="0"/>
  </r>
  <r>
    <d v="2024-05-21T13:17:54"/>
    <x v="0"/>
    <x v="476"/>
    <x v="1"/>
    <x v="0"/>
  </r>
  <r>
    <d v="2024-05-21T13:17:54"/>
    <x v="0"/>
    <x v="477"/>
    <x v="1"/>
    <x v="0"/>
  </r>
  <r>
    <d v="2024-05-21T13:18:17"/>
    <x v="0"/>
    <x v="478"/>
    <x v="1"/>
    <x v="0"/>
  </r>
  <r>
    <d v="2024-05-21T13:18:21"/>
    <x v="0"/>
    <x v="479"/>
    <x v="1"/>
    <x v="0"/>
  </r>
  <r>
    <d v="2024-05-21T13:18:21"/>
    <x v="0"/>
    <x v="480"/>
    <x v="4"/>
    <x v="0"/>
  </r>
  <r>
    <d v="2024-05-21T13:19:36"/>
    <x v="0"/>
    <x v="481"/>
    <x v="1"/>
    <x v="0"/>
  </r>
  <r>
    <d v="2024-05-21T13:21:42"/>
    <x v="0"/>
    <x v="482"/>
    <x v="1"/>
    <x v="0"/>
  </r>
  <r>
    <d v="2024-05-21T13:22:38"/>
    <x v="0"/>
    <x v="483"/>
    <x v="1"/>
    <x v="0"/>
  </r>
  <r>
    <d v="2024-05-21T13:22:49"/>
    <x v="0"/>
    <x v="484"/>
    <x v="1"/>
    <x v="0"/>
  </r>
  <r>
    <d v="2024-05-21T13:24:09"/>
    <x v="0"/>
    <x v="485"/>
    <x v="6"/>
    <x v="0"/>
  </r>
  <r>
    <d v="2024-05-21T13:24:29"/>
    <x v="0"/>
    <x v="486"/>
    <x v="6"/>
    <x v="0"/>
  </r>
  <r>
    <d v="2024-05-21T13:24:29"/>
    <x v="0"/>
    <x v="487"/>
    <x v="1"/>
    <x v="0"/>
  </r>
  <r>
    <d v="2024-05-21T13:24:29"/>
    <x v="0"/>
    <x v="488"/>
    <x v="1"/>
    <x v="0"/>
  </r>
  <r>
    <d v="2024-05-21T13:24:29"/>
    <x v="0"/>
    <x v="489"/>
    <x v="6"/>
    <x v="0"/>
  </r>
  <r>
    <d v="2024-05-21T13:26:36"/>
    <x v="0"/>
    <x v="490"/>
    <x v="1"/>
    <x v="0"/>
  </r>
  <r>
    <d v="2024-05-21T13:26:36"/>
    <x v="0"/>
    <x v="491"/>
    <x v="5"/>
    <x v="0"/>
  </r>
  <r>
    <d v="2024-05-21T13:26:36"/>
    <x v="0"/>
    <x v="492"/>
    <x v="1"/>
    <x v="0"/>
  </r>
  <r>
    <d v="2024-05-21T13:26:36"/>
    <x v="0"/>
    <x v="493"/>
    <x v="1"/>
    <x v="0"/>
  </r>
  <r>
    <d v="2024-05-21T13:26:36"/>
    <x v="0"/>
    <x v="494"/>
    <x v="1"/>
    <x v="0"/>
  </r>
  <r>
    <d v="2024-05-21T14:56:51"/>
    <x v="1"/>
    <x v="495"/>
    <x v="1"/>
    <x v="0"/>
  </r>
  <r>
    <d v="2024-05-21T14:58:28"/>
    <x v="1"/>
    <x v="496"/>
    <x v="1"/>
    <x v="0"/>
  </r>
  <r>
    <d v="2024-05-21T15:01:27"/>
    <x v="1"/>
    <x v="497"/>
    <x v="1"/>
    <x v="0"/>
  </r>
  <r>
    <d v="2024-05-21T15:02:02"/>
    <x v="1"/>
    <x v="498"/>
    <x v="1"/>
    <x v="0"/>
  </r>
  <r>
    <d v="2024-05-21T15:02:30"/>
    <x v="1"/>
    <x v="499"/>
    <x v="1"/>
    <x v="0"/>
  </r>
  <r>
    <d v="2024-05-21T15:02:30"/>
    <x v="1"/>
    <x v="500"/>
    <x v="1"/>
    <x v="0"/>
  </r>
  <r>
    <d v="2024-05-21T15:02:30"/>
    <x v="1"/>
    <x v="501"/>
    <x v="1"/>
    <x v="0"/>
  </r>
  <r>
    <d v="2024-05-21T15:02:30"/>
    <x v="1"/>
    <x v="502"/>
    <x v="1"/>
    <x v="0"/>
  </r>
  <r>
    <d v="2024-05-21T15:02:30"/>
    <x v="1"/>
    <x v="503"/>
    <x v="1"/>
    <x v="0"/>
  </r>
  <r>
    <d v="2024-05-21T15:02:35"/>
    <x v="1"/>
    <x v="504"/>
    <x v="1"/>
    <x v="0"/>
  </r>
  <r>
    <d v="2024-05-21T15:02:35"/>
    <x v="1"/>
    <x v="505"/>
    <x v="1"/>
    <x v="0"/>
  </r>
  <r>
    <d v="2024-05-21T15:02:35"/>
    <x v="1"/>
    <x v="506"/>
    <x v="1"/>
    <x v="0"/>
  </r>
  <r>
    <d v="2024-05-21T15:02:35"/>
    <x v="1"/>
    <x v="507"/>
    <x v="1"/>
    <x v="0"/>
  </r>
  <r>
    <d v="2024-05-22T09:04:42"/>
    <x v="0"/>
    <x v="508"/>
    <x v="1"/>
    <x v="0"/>
  </r>
  <r>
    <d v="2024-05-22T09:04:43"/>
    <x v="0"/>
    <x v="509"/>
    <x v="1"/>
    <x v="0"/>
  </r>
  <r>
    <d v="2024-05-22T09:06:41"/>
    <x v="0"/>
    <x v="510"/>
    <x v="2"/>
    <x v="3"/>
  </r>
  <r>
    <d v="2024-05-22T09:08:58"/>
    <x v="0"/>
    <x v="511"/>
    <x v="1"/>
    <x v="0"/>
  </r>
  <r>
    <d v="2024-05-22T09:11:12"/>
    <x v="0"/>
    <x v="512"/>
    <x v="2"/>
    <x v="1"/>
  </r>
  <r>
    <d v="2024-05-22T09:13:14"/>
    <x v="0"/>
    <x v="513"/>
    <x v="0"/>
    <x v="0"/>
  </r>
  <r>
    <d v="2024-05-24T11:55:41"/>
    <x v="1"/>
    <x v="514"/>
    <x v="7"/>
    <x v="0"/>
  </r>
  <r>
    <d v="2024-05-24T16:22:26"/>
    <x v="0"/>
    <x v="515"/>
    <x v="1"/>
    <x v="0"/>
  </r>
  <r>
    <d v="2024-05-24T16:22:47"/>
    <x v="0"/>
    <x v="516"/>
    <x v="1"/>
    <x v="0"/>
  </r>
  <r>
    <d v="2024-05-24T16:22:47"/>
    <x v="0"/>
    <x v="517"/>
    <x v="5"/>
    <x v="0"/>
  </r>
  <r>
    <d v="2024-05-24T16:23:22"/>
    <x v="0"/>
    <x v="518"/>
    <x v="1"/>
    <x v="0"/>
  </r>
  <r>
    <d v="2024-05-24T16:23:22"/>
    <x v="0"/>
    <x v="519"/>
    <x v="1"/>
    <x v="0"/>
  </r>
  <r>
    <d v="2024-05-24T16:23:22"/>
    <x v="0"/>
    <x v="520"/>
    <x v="1"/>
    <x v="0"/>
  </r>
  <r>
    <d v="2024-05-24T16:25:19"/>
    <x v="0"/>
    <x v="521"/>
    <x v="5"/>
    <x v="0"/>
  </r>
  <r>
    <d v="2024-05-24T16:25:49"/>
    <x v="0"/>
    <x v="522"/>
    <x v="5"/>
    <x v="0"/>
  </r>
  <r>
    <d v="2024-05-24T16:26:16"/>
    <x v="0"/>
    <x v="523"/>
    <x v="5"/>
    <x v="0"/>
  </r>
  <r>
    <d v="2024-05-24T16:26:29"/>
    <x v="0"/>
    <x v="396"/>
    <x v="1"/>
    <x v="0"/>
  </r>
  <r>
    <d v="2024-05-24T16:26:48"/>
    <x v="0"/>
    <x v="524"/>
    <x v="5"/>
    <x v="0"/>
  </r>
  <r>
    <d v="2024-05-24T16:27:44"/>
    <x v="0"/>
    <x v="525"/>
    <x v="1"/>
    <x v="0"/>
  </r>
  <r>
    <d v="2024-05-24T16:28:37"/>
    <x v="0"/>
    <x v="526"/>
    <x v="1"/>
    <x v="0"/>
  </r>
  <r>
    <d v="2024-05-24T16:29:16"/>
    <x v="1"/>
    <x v="527"/>
    <x v="1"/>
    <x v="0"/>
  </r>
  <r>
    <d v="2024-05-24T16:29:19"/>
    <x v="0"/>
    <x v="528"/>
    <x v="4"/>
    <x v="0"/>
  </r>
  <r>
    <d v="2024-05-24T16:29:19"/>
    <x v="0"/>
    <x v="529"/>
    <x v="1"/>
    <x v="0"/>
  </r>
  <r>
    <d v="2024-05-24T16:29:19"/>
    <x v="0"/>
    <x v="530"/>
    <x v="1"/>
    <x v="0"/>
  </r>
  <r>
    <d v="2024-05-31T16:54:32"/>
    <x v="0"/>
    <x v="450"/>
    <x v="2"/>
    <x v="1"/>
  </r>
  <r>
    <d v="2024-05-31T16:56:04"/>
    <x v="0"/>
    <x v="531"/>
    <x v="2"/>
    <x v="1"/>
  </r>
  <r>
    <d v="2024-05-31T16:57:16"/>
    <x v="0"/>
    <x v="532"/>
    <x v="2"/>
    <x v="2"/>
  </r>
  <r>
    <d v="2024-05-31T16:57:16"/>
    <x v="0"/>
    <x v="532"/>
    <x v="2"/>
    <x v="2"/>
  </r>
  <r>
    <d v="2024-06-14T14:11:39"/>
    <x v="1"/>
    <x v="533"/>
    <x v="0"/>
    <x v="0"/>
  </r>
  <r>
    <d v="2024-06-17T12:59:21"/>
    <x v="5"/>
    <x v="534"/>
    <x v="1"/>
    <x v="0"/>
  </r>
  <r>
    <d v="2024-06-17T13:55:28"/>
    <x v="5"/>
    <x v="535"/>
    <x v="7"/>
    <x v="0"/>
  </r>
  <r>
    <d v="2024-06-17T14:57:55"/>
    <x v="5"/>
    <x v="536"/>
    <x v="1"/>
    <x v="0"/>
  </r>
  <r>
    <d v="2024-06-17T15:01:28"/>
    <x v="5"/>
    <x v="537"/>
    <x v="1"/>
    <x v="0"/>
  </r>
  <r>
    <d v="2024-06-17T15:03:11"/>
    <x v="5"/>
    <x v="536"/>
    <x v="1"/>
    <x v="0"/>
  </r>
  <r>
    <d v="2024-06-17T15:04:01"/>
    <x v="5"/>
    <x v="538"/>
    <x v="1"/>
    <x v="0"/>
  </r>
  <r>
    <d v="2024-06-17T15:12:01"/>
    <x v="5"/>
    <x v="539"/>
    <x v="5"/>
    <x v="0"/>
  </r>
  <r>
    <d v="2024-06-17T15:13:38"/>
    <x v="5"/>
    <x v="540"/>
    <x v="5"/>
    <x v="0"/>
  </r>
  <r>
    <d v="2024-07-05T23:52:42"/>
    <x v="6"/>
    <x v="541"/>
    <x v="1"/>
    <x v="1"/>
  </r>
  <r>
    <d v="2024-07-05T23:52:42"/>
    <x v="6"/>
    <x v="542"/>
    <x v="2"/>
    <x v="1"/>
  </r>
  <r>
    <d v="2024-07-06T21:37:33"/>
    <x v="6"/>
    <x v="543"/>
    <x v="2"/>
    <x v="1"/>
  </r>
  <r>
    <d v="2024-07-08T11:04:48"/>
    <x v="6"/>
    <x v="543"/>
    <x v="2"/>
    <x v="1"/>
  </r>
  <r>
    <d v="2024-07-09T09:29:06"/>
    <x v="6"/>
    <x v="544"/>
    <x v="2"/>
    <x v="1"/>
  </r>
  <r>
    <d v="2024-07-09T15:52:14"/>
    <x v="6"/>
    <x v="543"/>
    <x v="2"/>
    <x v="1"/>
  </r>
  <r>
    <d v="2024-07-09T19:32:24"/>
    <x v="6"/>
    <x v="543"/>
    <x v="2"/>
    <x v="1"/>
  </r>
  <r>
    <d v="2024-07-09T19:49:51"/>
    <x v="6"/>
    <x v="545"/>
    <x v="6"/>
    <x v="1"/>
  </r>
  <r>
    <d v="2024-07-09T22:44:21"/>
    <x v="6"/>
    <x v="546"/>
    <x v="2"/>
    <x v="2"/>
  </r>
  <r>
    <d v="2024-07-09T22:44:21"/>
    <x v="6"/>
    <x v="547"/>
    <x v="6"/>
    <x v="2"/>
  </r>
  <r>
    <d v="2024-07-09T22:44:21"/>
    <x v="6"/>
    <x v="548"/>
    <x v="6"/>
    <x v="2"/>
  </r>
  <r>
    <d v="2024-07-09T22:44:21"/>
    <x v="6"/>
    <x v="549"/>
    <x v="1"/>
    <x v="2"/>
  </r>
  <r>
    <d v="2024-07-10T22:27:09"/>
    <x v="6"/>
    <x v="550"/>
    <x v="5"/>
    <x v="2"/>
  </r>
  <r>
    <d v="2024-07-10T22:37:46"/>
    <x v="6"/>
    <x v="551"/>
    <x v="0"/>
    <x v="1"/>
  </r>
  <r>
    <d v="2024-07-10T22:37:51"/>
    <x v="6"/>
    <x v="552"/>
    <x v="0"/>
    <x v="3"/>
  </r>
  <r>
    <d v="2024-07-11T09:53:39"/>
    <x v="6"/>
    <x v="553"/>
    <x v="2"/>
    <x v="1"/>
  </r>
  <r>
    <d v="2024-07-12T09:53:39"/>
    <x v="6"/>
    <x v="554"/>
    <x v="0"/>
    <x v="1"/>
  </r>
  <r>
    <d v="2024-07-12T09:53:39"/>
    <x v="6"/>
    <x v="555"/>
    <x v="0"/>
    <x v="1"/>
  </r>
  <r>
    <d v="2024-07-12T09:53:39"/>
    <x v="6"/>
    <x v="556"/>
    <x v="6"/>
    <x v="1"/>
  </r>
  <r>
    <d v="2024-07-12T09:53:39"/>
    <x v="6"/>
    <x v="557"/>
    <x v="6"/>
    <x v="1"/>
  </r>
  <r>
    <d v="2024-07-12T09:53:39"/>
    <x v="6"/>
    <x v="558"/>
    <x v="2"/>
    <x v="1"/>
  </r>
  <r>
    <d v="2024-07-12T09:53:39"/>
    <x v="6"/>
    <x v="559"/>
    <x v="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4"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3">
  <location ref="O13:P18" firstHeaderRow="1" firstDataRow="1" firstDataCol="1"/>
  <pivotFields count="5">
    <pivotField dataField="1" showAll="0"/>
    <pivotField showAll="0">
      <items count="8">
        <item x="1"/>
        <item x="0"/>
        <item x="4"/>
        <item x="2"/>
        <item x="6"/>
        <item x="3"/>
        <item x="5"/>
        <item t="default"/>
      </items>
    </pivotField>
    <pivotField showAll="0">
      <items count="561">
        <item x="31"/>
        <item x="398"/>
        <item x="238"/>
        <item x="402"/>
        <item x="38"/>
        <item x="476"/>
        <item x="252"/>
        <item x="279"/>
        <item x="546"/>
        <item x="419"/>
        <item x="329"/>
        <item x="469"/>
        <item x="317"/>
        <item x="421"/>
        <item x="35"/>
        <item x="418"/>
        <item x="286"/>
        <item x="558"/>
        <item x="121"/>
        <item x="73"/>
        <item x="424"/>
        <item x="80"/>
        <item x="159"/>
        <item x="332"/>
        <item x="32"/>
        <item x="326"/>
        <item x="30"/>
        <item x="81"/>
        <item x="246"/>
        <item x="84"/>
        <item x="345"/>
        <item x="40"/>
        <item x="77"/>
        <item x="492"/>
        <item x="24"/>
        <item x="26"/>
        <item x="300"/>
        <item x="547"/>
        <item x="184"/>
        <item x="244"/>
        <item x="416"/>
        <item x="20"/>
        <item x="18"/>
        <item x="14"/>
        <item x="13"/>
        <item x="22"/>
        <item x="15"/>
        <item x="16"/>
        <item x="17"/>
        <item x="19"/>
        <item x="21"/>
        <item x="478"/>
        <item x="415"/>
        <item x="414"/>
        <item x="205"/>
        <item x="445"/>
        <item x="295"/>
        <item x="283"/>
        <item x="489"/>
        <item x="559"/>
        <item x="472"/>
        <item x="88"/>
        <item x="375"/>
        <item x="193"/>
        <item x="247"/>
        <item x="260"/>
        <item x="389"/>
        <item x="353"/>
        <item x="520"/>
        <item x="494"/>
        <item x="266"/>
        <item x="135"/>
        <item x="442"/>
        <item x="474"/>
        <item x="71"/>
        <item x="183"/>
        <item x="553"/>
        <item x="112"/>
        <item x="341"/>
        <item x="233"/>
        <item x="240"/>
        <item x="239"/>
        <item x="8"/>
        <item x="315"/>
        <item x="463"/>
        <item x="462"/>
        <item x="461"/>
        <item x="403"/>
        <item x="393"/>
        <item x="464"/>
        <item x="536"/>
        <item x="515"/>
        <item x="245"/>
        <item x="2"/>
        <item x="531"/>
        <item x="147"/>
        <item x="48"/>
        <item x="124"/>
        <item x="409"/>
        <item x="185"/>
        <item x="206"/>
        <item x="208"/>
        <item x="4"/>
        <item x="410"/>
        <item x="412"/>
        <item x="56"/>
        <item x="54"/>
        <item x="396"/>
        <item x="438"/>
        <item x="555"/>
        <item x="359"/>
        <item x="356"/>
        <item x="527"/>
        <item x="525"/>
        <item x="348"/>
        <item x="392"/>
        <item x="448"/>
        <item x="171"/>
        <item x="118"/>
        <item x="287"/>
        <item x="265"/>
        <item x="467"/>
        <item x="466"/>
        <item x="131"/>
        <item x="82"/>
        <item x="125"/>
        <item x="50"/>
        <item x="43"/>
        <item x="164"/>
        <item x="211"/>
        <item x="309"/>
        <item x="331"/>
        <item x="468"/>
        <item x="96"/>
        <item x="552"/>
        <item x="46"/>
        <item x="101"/>
        <item x="105"/>
        <item x="117"/>
        <item x="29"/>
        <item x="42"/>
        <item x="37"/>
        <item x="236"/>
        <item x="517"/>
        <item x="126"/>
        <item x="45"/>
        <item x="44"/>
        <item x="426"/>
        <item x="119"/>
        <item x="74"/>
        <item x="380"/>
        <item x="28"/>
        <item x="182"/>
        <item x="541"/>
        <item x="143"/>
        <item x="100"/>
        <item x="439"/>
        <item x="293"/>
        <item x="440"/>
        <item x="33"/>
        <item x="34"/>
        <item x="104"/>
        <item x="487"/>
        <item x="432"/>
        <item x="156"/>
        <item x="484"/>
        <item x="441"/>
        <item x="397"/>
        <item x="140"/>
        <item x="78"/>
        <item x="192"/>
        <item x="379"/>
        <item x="377"/>
        <item x="387"/>
        <item x="83"/>
        <item x="128"/>
        <item x="549"/>
        <item x="251"/>
        <item x="93"/>
        <item x="67"/>
        <item x="92"/>
        <item x="512"/>
        <item x="79"/>
        <item x="511"/>
        <item x="532"/>
        <item x="91"/>
        <item x="513"/>
        <item x="197"/>
        <item x="243"/>
        <item x="259"/>
        <item x="457"/>
        <item x="390"/>
        <item x="551"/>
        <item x="354"/>
        <item x="133"/>
        <item x="355"/>
        <item x="218"/>
        <item x="94"/>
        <item x="363"/>
        <item x="451"/>
        <item x="256"/>
        <item x="368"/>
        <item x="367"/>
        <item x="109"/>
        <item x="281"/>
        <item x="277"/>
        <item x="219"/>
        <item x="261"/>
        <item x="264"/>
        <item x="63"/>
        <item x="449"/>
        <item x="454"/>
        <item x="324"/>
        <item x="323"/>
        <item x="196"/>
        <item x="351"/>
        <item x="165"/>
        <item x="486"/>
        <item x="459"/>
        <item x="258"/>
        <item x="455"/>
        <item x="362"/>
        <item x="501"/>
        <item x="10"/>
        <item x="0"/>
        <item x="212"/>
        <item x="430"/>
        <item x="76"/>
        <item x="75"/>
        <item x="65"/>
        <item x="108"/>
        <item x="174"/>
        <item x="226"/>
        <item x="142"/>
        <item x="99"/>
        <item x="250"/>
        <item x="157"/>
        <item x="313"/>
        <item x="268"/>
        <item x="312"/>
        <item x="311"/>
        <item x="52"/>
        <item x="404"/>
        <item x="399"/>
        <item x="391"/>
        <item x="371"/>
        <item x="376"/>
        <item x="369"/>
        <item x="372"/>
        <item x="374"/>
        <item x="378"/>
        <item x="373"/>
        <item x="510"/>
        <item x="314"/>
        <item x="310"/>
        <item x="254"/>
        <item x="187"/>
        <item x="408"/>
        <item x="534"/>
        <item x="204"/>
        <item x="224"/>
        <item x="103"/>
        <item x="275"/>
        <item x="222"/>
        <item x="127"/>
        <item x="248"/>
        <item x="146"/>
        <item x="321"/>
        <item x="296"/>
        <item x="436"/>
        <item x="470"/>
        <item x="538"/>
        <item x="175"/>
        <item x="188"/>
        <item x="190"/>
        <item x="357"/>
        <item x="343"/>
        <item x="25"/>
        <item x="318"/>
        <item x="66"/>
        <item x="64"/>
        <item x="59"/>
        <item x="166"/>
        <item x="58"/>
        <item x="284"/>
        <item x="276"/>
        <item x="330"/>
        <item x="106"/>
        <item x="282"/>
        <item x="328"/>
        <item x="186"/>
        <item x="181"/>
        <item x="180"/>
        <item x="271"/>
        <item x="169"/>
        <item x="232"/>
        <item x="132"/>
        <item x="98"/>
        <item x="480"/>
        <item x="230"/>
        <item x="55"/>
        <item x="290"/>
        <item x="298"/>
        <item x="304"/>
        <item x="210"/>
        <item x="542"/>
        <item x="154"/>
        <item x="274"/>
        <item x="272"/>
        <item x="433"/>
        <item x="278"/>
        <item x="120"/>
        <item x="216"/>
        <item x="214"/>
        <item x="215"/>
        <item x="294"/>
        <item x="308"/>
        <item x="395"/>
        <item x="57"/>
        <item x="406"/>
        <item x="116"/>
        <item x="90"/>
        <item x="388"/>
        <item x="292"/>
        <item x="176"/>
        <item x="488"/>
        <item x="540"/>
        <item x="545"/>
        <item x="307"/>
        <item x="289"/>
        <item x="60"/>
        <item x="544"/>
        <item x="145"/>
        <item x="97"/>
        <item x="209"/>
        <item x="111"/>
        <item x="160"/>
        <item x="168"/>
        <item x="194"/>
        <item x="422"/>
        <item x="86"/>
        <item x="114"/>
        <item x="249"/>
        <item x="508"/>
        <item x="51"/>
        <item x="453"/>
        <item x="509"/>
        <item x="201"/>
        <item x="431"/>
        <item x="381"/>
        <item x="70"/>
        <item x="477"/>
        <item x="148"/>
        <item x="336"/>
        <item x="507"/>
        <item x="503"/>
        <item x="68"/>
        <item x="139"/>
        <item x="299"/>
        <item x="506"/>
        <item x="496"/>
        <item x="482"/>
        <item x="347"/>
        <item x="339"/>
        <item x="53"/>
        <item x="195"/>
        <item x="502"/>
        <item x="383"/>
        <item x="500"/>
        <item x="504"/>
        <item x="385"/>
        <item x="220"/>
        <item x="189"/>
        <item x="217"/>
        <item x="191"/>
        <item x="203"/>
        <item x="27"/>
        <item x="110"/>
        <item x="344"/>
        <item x="1"/>
        <item x="452"/>
        <item x="102"/>
        <item x="425"/>
        <item x="12"/>
        <item x="107"/>
        <item x="223"/>
        <item x="167"/>
        <item x="162"/>
        <item x="405"/>
        <item x="302"/>
        <item x="303"/>
        <item x="305"/>
        <item x="301"/>
        <item x="337"/>
        <item x="497"/>
        <item x="479"/>
        <item x="498"/>
        <item x="384"/>
        <item x="137"/>
        <item x="155"/>
        <item x="535"/>
        <item x="342"/>
        <item x="170"/>
        <item x="231"/>
        <item x="123"/>
        <item x="144"/>
        <item x="161"/>
        <item x="221"/>
        <item x="115"/>
        <item x="225"/>
        <item x="134"/>
        <item x="129"/>
        <item x="213"/>
        <item x="460"/>
        <item x="456"/>
        <item x="428"/>
        <item x="360"/>
        <item x="522"/>
        <item x="556"/>
        <item x="316"/>
        <item x="411"/>
        <item x="228"/>
        <item x="325"/>
        <item x="471"/>
        <item x="481"/>
        <item x="72"/>
        <item x="533"/>
        <item x="122"/>
        <item x="519"/>
        <item x="548"/>
        <item x="493"/>
        <item x="443"/>
        <item x="255"/>
        <item x="234"/>
        <item x="491"/>
        <item x="352"/>
        <item x="7"/>
        <item x="429"/>
        <item x="537"/>
        <item x="434"/>
        <item x="61"/>
        <item x="151"/>
        <item x="152"/>
        <item x="514"/>
        <item x="554"/>
        <item x="447"/>
        <item x="444"/>
        <item x="200"/>
        <item x="346"/>
        <item x="297"/>
        <item x="539"/>
        <item x="207"/>
        <item x="291"/>
        <item x="95"/>
        <item x="280"/>
        <item x="113"/>
        <item x="306"/>
        <item x="62"/>
        <item x="285"/>
        <item x="490"/>
        <item x="11"/>
        <item x="400"/>
        <item x="435"/>
        <item x="39"/>
        <item x="349"/>
        <item x="69"/>
        <item x="5"/>
        <item x="473"/>
        <item x="475"/>
        <item x="241"/>
        <item x="427"/>
        <item x="199"/>
        <item x="141"/>
        <item x="229"/>
        <item x="557"/>
        <item x="85"/>
        <item x="437"/>
        <item x="6"/>
        <item x="49"/>
        <item x="158"/>
        <item x="237"/>
        <item x="198"/>
        <item x="550"/>
        <item x="530"/>
        <item x="273"/>
        <item x="518"/>
        <item x="386"/>
        <item x="320"/>
        <item x="505"/>
        <item x="89"/>
        <item x="450"/>
        <item x="401"/>
        <item x="394"/>
        <item x="150"/>
        <item x="446"/>
        <item x="227"/>
        <item x="172"/>
        <item x="202"/>
        <item x="36"/>
        <item x="235"/>
        <item x="3"/>
        <item x="382"/>
        <item x="483"/>
        <item x="262"/>
        <item x="47"/>
        <item x="364"/>
        <item x="269"/>
        <item x="526"/>
        <item x="361"/>
        <item x="23"/>
        <item x="529"/>
        <item x="322"/>
        <item x="327"/>
        <item x="41"/>
        <item x="358"/>
        <item x="179"/>
        <item x="524"/>
        <item x="423"/>
        <item x="338"/>
        <item x="178"/>
        <item x="177"/>
        <item x="420"/>
        <item x="288"/>
        <item x="365"/>
        <item x="366"/>
        <item x="335"/>
        <item x="499"/>
        <item x="257"/>
        <item x="417"/>
        <item x="263"/>
        <item x="334"/>
        <item x="528"/>
        <item x="9"/>
        <item x="319"/>
        <item x="136"/>
        <item x="523"/>
        <item x="270"/>
        <item x="521"/>
        <item x="413"/>
        <item x="516"/>
        <item x="267"/>
        <item x="340"/>
        <item x="407"/>
        <item x="173"/>
        <item x="149"/>
        <item x="163"/>
        <item x="465"/>
        <item x="130"/>
        <item x="138"/>
        <item x="495"/>
        <item x="242"/>
        <item x="350"/>
        <item x="333"/>
        <item x="153"/>
        <item x="485"/>
        <item x="253"/>
        <item x="87"/>
        <item x="370"/>
        <item x="458"/>
        <item x="543"/>
        <item t="default"/>
      </items>
    </pivotField>
    <pivotField showAll="0">
      <items count="9">
        <item x="4"/>
        <item x="0"/>
        <item x="1"/>
        <item x="3"/>
        <item x="6"/>
        <item x="5"/>
        <item x="7"/>
        <item x="2"/>
        <item t="default"/>
      </items>
    </pivotField>
    <pivotField axis="axisRow" showAll="0">
      <items count="5">
        <item x="3"/>
        <item x="1"/>
        <item x="2"/>
        <item x="0"/>
        <item t="default"/>
      </items>
    </pivotField>
  </pivotFields>
  <rowFields count="1">
    <field x="4"/>
  </rowFields>
  <rowItems count="5">
    <i>
      <x/>
    </i>
    <i>
      <x v="1"/>
    </i>
    <i>
      <x v="2"/>
    </i>
    <i>
      <x v="3"/>
    </i>
    <i t="grand">
      <x/>
    </i>
  </rowItems>
  <colItems count="1">
    <i/>
  </colItems>
  <dataFields count="1">
    <dataField name="Contagem de Carimbo de data/hora"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a dinâmica3"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J13:K22" firstHeaderRow="1" firstDataRow="1" firstDataCol="1"/>
  <pivotFields count="5">
    <pivotField dataField="1" showAll="0"/>
    <pivotField showAll="0">
      <items count="8">
        <item x="1"/>
        <item x="0"/>
        <item x="4"/>
        <item x="2"/>
        <item x="6"/>
        <item x="3"/>
        <item x="5"/>
        <item t="default"/>
      </items>
    </pivotField>
    <pivotField showAll="0">
      <items count="561">
        <item x="31"/>
        <item x="398"/>
        <item x="238"/>
        <item x="402"/>
        <item x="38"/>
        <item x="476"/>
        <item x="252"/>
        <item x="279"/>
        <item x="546"/>
        <item x="419"/>
        <item x="329"/>
        <item x="469"/>
        <item x="317"/>
        <item x="421"/>
        <item x="35"/>
        <item x="418"/>
        <item x="286"/>
        <item x="558"/>
        <item x="121"/>
        <item x="73"/>
        <item x="424"/>
        <item x="80"/>
        <item x="159"/>
        <item x="332"/>
        <item x="32"/>
        <item x="326"/>
        <item x="30"/>
        <item x="81"/>
        <item x="246"/>
        <item x="84"/>
        <item x="345"/>
        <item x="40"/>
        <item x="77"/>
        <item x="492"/>
        <item x="24"/>
        <item x="26"/>
        <item x="300"/>
        <item x="547"/>
        <item x="184"/>
        <item x="244"/>
        <item x="416"/>
        <item x="20"/>
        <item x="18"/>
        <item x="14"/>
        <item x="13"/>
        <item x="22"/>
        <item x="15"/>
        <item x="16"/>
        <item x="17"/>
        <item x="19"/>
        <item x="21"/>
        <item x="478"/>
        <item x="415"/>
        <item x="414"/>
        <item x="205"/>
        <item x="445"/>
        <item x="295"/>
        <item x="283"/>
        <item x="489"/>
        <item x="559"/>
        <item x="472"/>
        <item x="88"/>
        <item x="375"/>
        <item x="193"/>
        <item x="247"/>
        <item x="260"/>
        <item x="389"/>
        <item x="353"/>
        <item x="520"/>
        <item x="494"/>
        <item x="266"/>
        <item x="135"/>
        <item x="442"/>
        <item x="474"/>
        <item x="71"/>
        <item x="183"/>
        <item x="553"/>
        <item x="112"/>
        <item x="341"/>
        <item x="233"/>
        <item x="240"/>
        <item x="239"/>
        <item x="8"/>
        <item x="315"/>
        <item x="463"/>
        <item x="462"/>
        <item x="461"/>
        <item x="403"/>
        <item x="393"/>
        <item x="464"/>
        <item x="536"/>
        <item x="515"/>
        <item x="245"/>
        <item x="2"/>
        <item x="531"/>
        <item x="147"/>
        <item x="48"/>
        <item x="124"/>
        <item x="409"/>
        <item x="185"/>
        <item x="206"/>
        <item x="208"/>
        <item x="4"/>
        <item x="410"/>
        <item x="412"/>
        <item x="56"/>
        <item x="54"/>
        <item x="396"/>
        <item x="438"/>
        <item x="555"/>
        <item x="359"/>
        <item x="356"/>
        <item x="527"/>
        <item x="525"/>
        <item x="348"/>
        <item x="392"/>
        <item x="448"/>
        <item x="171"/>
        <item x="118"/>
        <item x="287"/>
        <item x="265"/>
        <item x="467"/>
        <item x="466"/>
        <item x="131"/>
        <item x="82"/>
        <item x="125"/>
        <item x="50"/>
        <item x="43"/>
        <item x="164"/>
        <item x="211"/>
        <item x="309"/>
        <item x="331"/>
        <item x="468"/>
        <item x="96"/>
        <item x="552"/>
        <item x="46"/>
        <item x="101"/>
        <item x="105"/>
        <item x="117"/>
        <item x="29"/>
        <item x="42"/>
        <item x="37"/>
        <item x="236"/>
        <item x="517"/>
        <item x="126"/>
        <item x="45"/>
        <item x="44"/>
        <item x="426"/>
        <item x="119"/>
        <item x="74"/>
        <item x="380"/>
        <item x="28"/>
        <item x="182"/>
        <item x="541"/>
        <item x="143"/>
        <item x="100"/>
        <item x="439"/>
        <item x="293"/>
        <item x="440"/>
        <item x="33"/>
        <item x="34"/>
        <item x="104"/>
        <item x="487"/>
        <item x="432"/>
        <item x="156"/>
        <item x="484"/>
        <item x="441"/>
        <item x="397"/>
        <item x="140"/>
        <item x="78"/>
        <item x="192"/>
        <item x="379"/>
        <item x="377"/>
        <item x="387"/>
        <item x="83"/>
        <item x="128"/>
        <item x="549"/>
        <item x="251"/>
        <item x="93"/>
        <item x="67"/>
        <item x="92"/>
        <item x="512"/>
        <item x="79"/>
        <item x="511"/>
        <item x="532"/>
        <item x="91"/>
        <item x="513"/>
        <item x="197"/>
        <item x="243"/>
        <item x="259"/>
        <item x="457"/>
        <item x="390"/>
        <item x="551"/>
        <item x="354"/>
        <item x="133"/>
        <item x="355"/>
        <item x="218"/>
        <item x="94"/>
        <item x="363"/>
        <item x="451"/>
        <item x="256"/>
        <item x="368"/>
        <item x="367"/>
        <item x="109"/>
        <item x="281"/>
        <item x="277"/>
        <item x="219"/>
        <item x="261"/>
        <item x="264"/>
        <item x="63"/>
        <item x="449"/>
        <item x="454"/>
        <item x="324"/>
        <item x="323"/>
        <item x="196"/>
        <item x="351"/>
        <item x="165"/>
        <item x="486"/>
        <item x="459"/>
        <item x="258"/>
        <item x="455"/>
        <item x="362"/>
        <item x="501"/>
        <item x="10"/>
        <item x="0"/>
        <item x="212"/>
        <item x="430"/>
        <item x="76"/>
        <item x="75"/>
        <item x="65"/>
        <item x="108"/>
        <item x="174"/>
        <item x="226"/>
        <item x="142"/>
        <item x="99"/>
        <item x="250"/>
        <item x="157"/>
        <item x="313"/>
        <item x="268"/>
        <item x="312"/>
        <item x="311"/>
        <item x="52"/>
        <item x="404"/>
        <item x="399"/>
        <item x="391"/>
        <item x="371"/>
        <item x="376"/>
        <item x="369"/>
        <item x="372"/>
        <item x="374"/>
        <item x="378"/>
        <item x="373"/>
        <item x="510"/>
        <item x="314"/>
        <item x="310"/>
        <item x="254"/>
        <item x="187"/>
        <item x="408"/>
        <item x="534"/>
        <item x="204"/>
        <item x="224"/>
        <item x="103"/>
        <item x="275"/>
        <item x="222"/>
        <item x="127"/>
        <item x="248"/>
        <item x="146"/>
        <item x="321"/>
        <item x="296"/>
        <item x="436"/>
        <item x="470"/>
        <item x="538"/>
        <item x="175"/>
        <item x="188"/>
        <item x="190"/>
        <item x="357"/>
        <item x="343"/>
        <item x="25"/>
        <item x="318"/>
        <item x="66"/>
        <item x="64"/>
        <item x="59"/>
        <item x="166"/>
        <item x="58"/>
        <item x="284"/>
        <item x="276"/>
        <item x="330"/>
        <item x="106"/>
        <item x="282"/>
        <item x="328"/>
        <item x="186"/>
        <item x="181"/>
        <item x="180"/>
        <item x="271"/>
        <item x="169"/>
        <item x="232"/>
        <item x="132"/>
        <item x="98"/>
        <item x="480"/>
        <item x="230"/>
        <item x="55"/>
        <item x="290"/>
        <item x="298"/>
        <item x="304"/>
        <item x="210"/>
        <item x="542"/>
        <item x="154"/>
        <item x="274"/>
        <item x="272"/>
        <item x="433"/>
        <item x="278"/>
        <item x="120"/>
        <item x="216"/>
        <item x="214"/>
        <item x="215"/>
        <item x="294"/>
        <item x="308"/>
        <item x="395"/>
        <item x="57"/>
        <item x="406"/>
        <item x="116"/>
        <item x="90"/>
        <item x="388"/>
        <item x="292"/>
        <item x="176"/>
        <item x="488"/>
        <item x="540"/>
        <item x="545"/>
        <item x="307"/>
        <item x="289"/>
        <item x="60"/>
        <item x="544"/>
        <item x="145"/>
        <item x="97"/>
        <item x="209"/>
        <item x="111"/>
        <item x="160"/>
        <item x="168"/>
        <item x="194"/>
        <item x="422"/>
        <item x="86"/>
        <item x="114"/>
        <item x="249"/>
        <item x="508"/>
        <item x="51"/>
        <item x="453"/>
        <item x="509"/>
        <item x="201"/>
        <item x="431"/>
        <item x="381"/>
        <item x="70"/>
        <item x="477"/>
        <item x="148"/>
        <item x="336"/>
        <item x="507"/>
        <item x="503"/>
        <item x="68"/>
        <item x="139"/>
        <item x="299"/>
        <item x="506"/>
        <item x="496"/>
        <item x="482"/>
        <item x="347"/>
        <item x="339"/>
        <item x="53"/>
        <item x="195"/>
        <item x="502"/>
        <item x="383"/>
        <item x="500"/>
        <item x="504"/>
        <item x="385"/>
        <item x="220"/>
        <item x="189"/>
        <item x="217"/>
        <item x="191"/>
        <item x="203"/>
        <item x="27"/>
        <item x="110"/>
        <item x="344"/>
        <item x="1"/>
        <item x="452"/>
        <item x="102"/>
        <item x="425"/>
        <item x="12"/>
        <item x="107"/>
        <item x="223"/>
        <item x="167"/>
        <item x="162"/>
        <item x="405"/>
        <item x="302"/>
        <item x="303"/>
        <item x="305"/>
        <item x="301"/>
        <item x="337"/>
        <item x="497"/>
        <item x="479"/>
        <item x="498"/>
        <item x="384"/>
        <item x="137"/>
        <item x="155"/>
        <item x="535"/>
        <item x="342"/>
        <item x="170"/>
        <item x="231"/>
        <item x="123"/>
        <item x="144"/>
        <item x="161"/>
        <item x="221"/>
        <item x="115"/>
        <item x="225"/>
        <item x="134"/>
        <item x="129"/>
        <item x="213"/>
        <item x="460"/>
        <item x="456"/>
        <item x="428"/>
        <item x="360"/>
        <item x="522"/>
        <item x="556"/>
        <item x="316"/>
        <item x="411"/>
        <item x="228"/>
        <item x="325"/>
        <item x="471"/>
        <item x="481"/>
        <item x="72"/>
        <item x="533"/>
        <item x="122"/>
        <item x="519"/>
        <item x="548"/>
        <item x="493"/>
        <item x="443"/>
        <item x="255"/>
        <item x="234"/>
        <item x="491"/>
        <item x="352"/>
        <item x="7"/>
        <item x="429"/>
        <item x="537"/>
        <item x="434"/>
        <item x="61"/>
        <item x="151"/>
        <item x="152"/>
        <item x="514"/>
        <item x="554"/>
        <item x="447"/>
        <item x="444"/>
        <item x="200"/>
        <item x="346"/>
        <item x="297"/>
        <item x="539"/>
        <item x="207"/>
        <item x="291"/>
        <item x="95"/>
        <item x="280"/>
        <item x="113"/>
        <item x="306"/>
        <item x="62"/>
        <item x="285"/>
        <item x="490"/>
        <item x="11"/>
        <item x="400"/>
        <item x="435"/>
        <item x="39"/>
        <item x="349"/>
        <item x="69"/>
        <item x="5"/>
        <item x="473"/>
        <item x="475"/>
        <item x="241"/>
        <item x="427"/>
        <item x="199"/>
        <item x="141"/>
        <item x="229"/>
        <item x="557"/>
        <item x="85"/>
        <item x="437"/>
        <item x="6"/>
        <item x="49"/>
        <item x="158"/>
        <item x="237"/>
        <item x="198"/>
        <item x="550"/>
        <item x="530"/>
        <item x="273"/>
        <item x="518"/>
        <item x="386"/>
        <item x="320"/>
        <item x="505"/>
        <item x="89"/>
        <item x="450"/>
        <item x="401"/>
        <item x="394"/>
        <item x="150"/>
        <item x="446"/>
        <item x="227"/>
        <item x="172"/>
        <item x="202"/>
        <item x="36"/>
        <item x="235"/>
        <item x="3"/>
        <item x="382"/>
        <item x="483"/>
        <item x="262"/>
        <item x="47"/>
        <item x="364"/>
        <item x="269"/>
        <item x="526"/>
        <item x="361"/>
        <item x="23"/>
        <item x="529"/>
        <item x="322"/>
        <item x="327"/>
        <item x="41"/>
        <item x="358"/>
        <item x="179"/>
        <item x="524"/>
        <item x="423"/>
        <item x="338"/>
        <item x="178"/>
        <item x="177"/>
        <item x="420"/>
        <item x="288"/>
        <item x="365"/>
        <item x="366"/>
        <item x="335"/>
        <item x="499"/>
        <item x="257"/>
        <item x="417"/>
        <item x="263"/>
        <item x="334"/>
        <item x="528"/>
        <item x="9"/>
        <item x="319"/>
        <item x="136"/>
        <item x="523"/>
        <item x="270"/>
        <item x="521"/>
        <item x="413"/>
        <item x="516"/>
        <item x="267"/>
        <item x="340"/>
        <item x="407"/>
        <item x="173"/>
        <item x="149"/>
        <item x="163"/>
        <item x="465"/>
        <item x="130"/>
        <item x="138"/>
        <item x="495"/>
        <item x="242"/>
        <item x="350"/>
        <item x="333"/>
        <item x="153"/>
        <item x="485"/>
        <item x="253"/>
        <item x="87"/>
        <item x="370"/>
        <item x="458"/>
        <item x="543"/>
        <item t="default"/>
      </items>
    </pivotField>
    <pivotField axis="axisRow" showAll="0">
      <items count="9">
        <item x="4"/>
        <item x="0"/>
        <item x="1"/>
        <item x="3"/>
        <item x="6"/>
        <item x="5"/>
        <item x="7"/>
        <item x="2"/>
        <item t="default"/>
      </items>
    </pivotField>
    <pivotField showAll="0">
      <items count="5">
        <item x="3"/>
        <item x="1"/>
        <item x="2"/>
        <item x="0"/>
        <item t="default"/>
      </items>
    </pivotField>
  </pivotFields>
  <rowFields count="1">
    <field x="3"/>
  </rowFields>
  <rowItems count="9">
    <i>
      <x/>
    </i>
    <i>
      <x v="1"/>
    </i>
    <i>
      <x v="2"/>
    </i>
    <i>
      <x v="3"/>
    </i>
    <i>
      <x v="4"/>
    </i>
    <i>
      <x v="5"/>
    </i>
    <i>
      <x v="6"/>
    </i>
    <i>
      <x v="7"/>
    </i>
    <i t="grand">
      <x/>
    </i>
  </rowItems>
  <colItems count="1">
    <i/>
  </colItems>
  <dataFields count="1">
    <dataField name="Contagem de Carimbo de data/hora" fld="0" subtotal="count" baseField="0" baseItem="0"/>
  </dataFields>
  <formats count="2">
    <format dxfId="38">
      <pivotArea field="3" type="button" dataOnly="0" labelOnly="1" outline="0" axis="axisRow" fieldPosition="0"/>
    </format>
    <format dxfId="3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4" minRefreshableVersion="3" itemPrintTitles="1" createdVersion="4" indent="0" outline="1" outlineData="1" multipleFieldFilters="0">
  <location ref="G13:H574" firstHeaderRow="1" firstDataRow="1" firstDataCol="1"/>
  <pivotFields count="5">
    <pivotField dataField="1" showAll="0"/>
    <pivotField showAll="0">
      <items count="8">
        <item x="1"/>
        <item x="0"/>
        <item x="4"/>
        <item x="2"/>
        <item x="6"/>
        <item x="3"/>
        <item x="5"/>
        <item t="default"/>
      </items>
    </pivotField>
    <pivotField axis="axisRow" showAll="0">
      <items count="561">
        <item x="31"/>
        <item x="398"/>
        <item x="238"/>
        <item x="402"/>
        <item x="38"/>
        <item x="476"/>
        <item x="252"/>
        <item x="279"/>
        <item x="546"/>
        <item x="419"/>
        <item x="329"/>
        <item x="469"/>
        <item x="317"/>
        <item x="421"/>
        <item x="35"/>
        <item x="418"/>
        <item x="286"/>
        <item x="558"/>
        <item x="121"/>
        <item x="73"/>
        <item x="424"/>
        <item x="80"/>
        <item x="159"/>
        <item x="332"/>
        <item x="32"/>
        <item x="326"/>
        <item x="30"/>
        <item x="81"/>
        <item x="246"/>
        <item x="84"/>
        <item x="345"/>
        <item x="40"/>
        <item x="77"/>
        <item x="492"/>
        <item x="24"/>
        <item x="26"/>
        <item x="300"/>
        <item x="547"/>
        <item x="184"/>
        <item x="244"/>
        <item x="416"/>
        <item x="20"/>
        <item x="18"/>
        <item x="14"/>
        <item x="13"/>
        <item x="22"/>
        <item x="15"/>
        <item x="16"/>
        <item x="17"/>
        <item x="19"/>
        <item x="21"/>
        <item x="478"/>
        <item x="415"/>
        <item x="414"/>
        <item x="205"/>
        <item x="445"/>
        <item x="295"/>
        <item x="283"/>
        <item x="489"/>
        <item x="559"/>
        <item x="472"/>
        <item x="88"/>
        <item x="375"/>
        <item x="193"/>
        <item x="247"/>
        <item x="260"/>
        <item x="389"/>
        <item x="353"/>
        <item x="520"/>
        <item x="494"/>
        <item x="266"/>
        <item x="135"/>
        <item x="442"/>
        <item x="474"/>
        <item x="71"/>
        <item x="183"/>
        <item x="553"/>
        <item x="112"/>
        <item x="341"/>
        <item x="233"/>
        <item x="240"/>
        <item x="239"/>
        <item x="8"/>
        <item x="315"/>
        <item x="463"/>
        <item x="462"/>
        <item x="461"/>
        <item x="403"/>
        <item x="393"/>
        <item x="464"/>
        <item x="536"/>
        <item x="515"/>
        <item x="245"/>
        <item x="2"/>
        <item x="531"/>
        <item x="147"/>
        <item x="48"/>
        <item x="124"/>
        <item x="409"/>
        <item x="185"/>
        <item x="206"/>
        <item x="208"/>
        <item x="4"/>
        <item x="410"/>
        <item x="412"/>
        <item x="56"/>
        <item x="54"/>
        <item x="396"/>
        <item x="438"/>
        <item x="555"/>
        <item x="359"/>
        <item x="356"/>
        <item x="527"/>
        <item x="525"/>
        <item x="348"/>
        <item x="392"/>
        <item x="448"/>
        <item x="171"/>
        <item x="118"/>
        <item x="287"/>
        <item x="265"/>
        <item x="467"/>
        <item x="466"/>
        <item x="131"/>
        <item x="82"/>
        <item x="125"/>
        <item x="50"/>
        <item x="43"/>
        <item x="164"/>
        <item x="211"/>
        <item x="309"/>
        <item x="331"/>
        <item x="468"/>
        <item x="96"/>
        <item x="552"/>
        <item x="46"/>
        <item x="101"/>
        <item x="105"/>
        <item x="117"/>
        <item x="29"/>
        <item x="42"/>
        <item x="37"/>
        <item x="236"/>
        <item x="517"/>
        <item x="126"/>
        <item x="45"/>
        <item x="44"/>
        <item x="426"/>
        <item x="119"/>
        <item x="74"/>
        <item x="380"/>
        <item x="28"/>
        <item x="182"/>
        <item x="541"/>
        <item x="143"/>
        <item x="100"/>
        <item x="439"/>
        <item x="293"/>
        <item x="440"/>
        <item x="33"/>
        <item x="34"/>
        <item x="104"/>
        <item x="487"/>
        <item x="432"/>
        <item x="156"/>
        <item x="484"/>
        <item x="441"/>
        <item x="397"/>
        <item x="140"/>
        <item x="78"/>
        <item x="192"/>
        <item x="379"/>
        <item x="377"/>
        <item x="387"/>
        <item x="83"/>
        <item x="128"/>
        <item x="549"/>
        <item x="251"/>
        <item x="93"/>
        <item x="67"/>
        <item x="92"/>
        <item x="512"/>
        <item x="79"/>
        <item x="511"/>
        <item x="532"/>
        <item x="91"/>
        <item x="513"/>
        <item x="197"/>
        <item x="243"/>
        <item x="259"/>
        <item x="457"/>
        <item x="390"/>
        <item x="551"/>
        <item x="354"/>
        <item x="133"/>
        <item x="355"/>
        <item x="218"/>
        <item x="94"/>
        <item x="363"/>
        <item x="451"/>
        <item x="256"/>
        <item x="368"/>
        <item x="367"/>
        <item x="109"/>
        <item x="281"/>
        <item x="277"/>
        <item x="219"/>
        <item x="261"/>
        <item x="264"/>
        <item x="63"/>
        <item x="449"/>
        <item x="454"/>
        <item x="324"/>
        <item x="323"/>
        <item x="196"/>
        <item x="351"/>
        <item x="165"/>
        <item x="486"/>
        <item x="459"/>
        <item x="258"/>
        <item x="455"/>
        <item x="362"/>
        <item x="501"/>
        <item x="10"/>
        <item x="0"/>
        <item x="212"/>
        <item x="430"/>
        <item x="76"/>
        <item x="75"/>
        <item x="65"/>
        <item x="108"/>
        <item x="174"/>
        <item x="226"/>
        <item x="142"/>
        <item x="99"/>
        <item x="250"/>
        <item x="157"/>
        <item x="313"/>
        <item x="268"/>
        <item x="312"/>
        <item x="311"/>
        <item x="52"/>
        <item x="404"/>
        <item x="399"/>
        <item x="391"/>
        <item x="371"/>
        <item x="376"/>
        <item x="369"/>
        <item x="372"/>
        <item x="374"/>
        <item x="378"/>
        <item x="373"/>
        <item x="510"/>
        <item x="314"/>
        <item x="310"/>
        <item x="254"/>
        <item x="187"/>
        <item x="408"/>
        <item x="534"/>
        <item x="204"/>
        <item x="224"/>
        <item x="103"/>
        <item x="275"/>
        <item x="222"/>
        <item x="127"/>
        <item x="248"/>
        <item x="146"/>
        <item x="321"/>
        <item x="296"/>
        <item x="436"/>
        <item x="470"/>
        <item x="538"/>
        <item x="175"/>
        <item x="188"/>
        <item x="190"/>
        <item x="357"/>
        <item x="343"/>
        <item x="25"/>
        <item x="318"/>
        <item x="66"/>
        <item x="64"/>
        <item x="59"/>
        <item x="166"/>
        <item x="58"/>
        <item x="284"/>
        <item x="276"/>
        <item x="330"/>
        <item x="106"/>
        <item x="282"/>
        <item x="328"/>
        <item x="186"/>
        <item x="181"/>
        <item x="180"/>
        <item x="271"/>
        <item x="169"/>
        <item x="232"/>
        <item x="132"/>
        <item x="98"/>
        <item x="480"/>
        <item x="230"/>
        <item x="55"/>
        <item x="290"/>
        <item x="298"/>
        <item x="304"/>
        <item x="210"/>
        <item x="542"/>
        <item x="154"/>
        <item x="274"/>
        <item x="272"/>
        <item x="433"/>
        <item x="278"/>
        <item x="120"/>
        <item x="216"/>
        <item x="214"/>
        <item x="215"/>
        <item x="294"/>
        <item x="308"/>
        <item x="395"/>
        <item x="57"/>
        <item x="406"/>
        <item x="116"/>
        <item x="90"/>
        <item x="388"/>
        <item x="292"/>
        <item x="176"/>
        <item x="488"/>
        <item x="540"/>
        <item x="545"/>
        <item x="307"/>
        <item x="289"/>
        <item x="60"/>
        <item x="544"/>
        <item x="145"/>
        <item x="97"/>
        <item x="209"/>
        <item x="111"/>
        <item x="160"/>
        <item x="168"/>
        <item x="194"/>
        <item x="422"/>
        <item x="86"/>
        <item x="114"/>
        <item x="249"/>
        <item x="508"/>
        <item x="51"/>
        <item x="453"/>
        <item x="509"/>
        <item x="201"/>
        <item x="431"/>
        <item x="381"/>
        <item x="70"/>
        <item x="477"/>
        <item x="148"/>
        <item x="336"/>
        <item x="507"/>
        <item x="503"/>
        <item x="68"/>
        <item x="139"/>
        <item x="299"/>
        <item x="506"/>
        <item x="496"/>
        <item x="482"/>
        <item x="347"/>
        <item x="339"/>
        <item x="53"/>
        <item x="195"/>
        <item x="502"/>
        <item x="383"/>
        <item x="500"/>
        <item x="504"/>
        <item x="385"/>
        <item x="220"/>
        <item x="189"/>
        <item x="217"/>
        <item x="191"/>
        <item x="203"/>
        <item x="27"/>
        <item x="110"/>
        <item x="344"/>
        <item x="1"/>
        <item x="452"/>
        <item x="102"/>
        <item x="425"/>
        <item x="12"/>
        <item x="107"/>
        <item x="223"/>
        <item x="167"/>
        <item x="162"/>
        <item x="405"/>
        <item x="302"/>
        <item x="303"/>
        <item x="305"/>
        <item x="301"/>
        <item x="337"/>
        <item x="497"/>
        <item x="479"/>
        <item x="498"/>
        <item x="384"/>
        <item x="137"/>
        <item x="155"/>
        <item x="535"/>
        <item x="342"/>
        <item x="170"/>
        <item x="231"/>
        <item x="123"/>
        <item x="144"/>
        <item x="161"/>
        <item x="221"/>
        <item x="115"/>
        <item x="225"/>
        <item x="134"/>
        <item x="129"/>
        <item x="213"/>
        <item x="460"/>
        <item x="456"/>
        <item x="428"/>
        <item x="360"/>
        <item x="522"/>
        <item x="556"/>
        <item x="316"/>
        <item x="411"/>
        <item x="228"/>
        <item x="325"/>
        <item x="471"/>
        <item x="481"/>
        <item x="72"/>
        <item x="533"/>
        <item x="122"/>
        <item x="519"/>
        <item x="548"/>
        <item x="493"/>
        <item x="443"/>
        <item x="255"/>
        <item x="234"/>
        <item x="491"/>
        <item x="352"/>
        <item x="7"/>
        <item x="429"/>
        <item x="537"/>
        <item x="434"/>
        <item x="61"/>
        <item x="151"/>
        <item x="152"/>
        <item x="514"/>
        <item x="554"/>
        <item x="447"/>
        <item x="444"/>
        <item x="200"/>
        <item x="346"/>
        <item x="297"/>
        <item x="539"/>
        <item x="207"/>
        <item x="291"/>
        <item x="95"/>
        <item x="280"/>
        <item x="113"/>
        <item x="306"/>
        <item x="62"/>
        <item x="285"/>
        <item x="490"/>
        <item x="11"/>
        <item x="400"/>
        <item x="435"/>
        <item x="39"/>
        <item x="349"/>
        <item x="69"/>
        <item x="5"/>
        <item x="473"/>
        <item x="475"/>
        <item x="241"/>
        <item x="427"/>
        <item x="199"/>
        <item x="141"/>
        <item x="229"/>
        <item x="557"/>
        <item x="85"/>
        <item x="437"/>
        <item x="6"/>
        <item x="49"/>
        <item x="158"/>
        <item x="237"/>
        <item x="198"/>
        <item x="550"/>
        <item x="530"/>
        <item x="273"/>
        <item x="518"/>
        <item x="386"/>
        <item x="320"/>
        <item x="505"/>
        <item x="89"/>
        <item x="450"/>
        <item x="401"/>
        <item x="394"/>
        <item x="150"/>
        <item x="446"/>
        <item x="227"/>
        <item x="172"/>
        <item x="202"/>
        <item x="36"/>
        <item x="235"/>
        <item x="3"/>
        <item x="382"/>
        <item x="483"/>
        <item x="262"/>
        <item x="47"/>
        <item x="364"/>
        <item x="269"/>
        <item x="526"/>
        <item x="361"/>
        <item x="23"/>
        <item x="529"/>
        <item x="322"/>
        <item x="327"/>
        <item x="41"/>
        <item x="358"/>
        <item x="179"/>
        <item x="524"/>
        <item x="423"/>
        <item x="338"/>
        <item x="178"/>
        <item x="177"/>
        <item x="420"/>
        <item x="288"/>
        <item x="365"/>
        <item x="366"/>
        <item x="335"/>
        <item x="499"/>
        <item x="257"/>
        <item x="417"/>
        <item x="263"/>
        <item x="334"/>
        <item x="528"/>
        <item x="9"/>
        <item x="319"/>
        <item x="136"/>
        <item x="523"/>
        <item x="270"/>
        <item x="521"/>
        <item x="413"/>
        <item x="516"/>
        <item x="267"/>
        <item x="340"/>
        <item x="407"/>
        <item x="173"/>
        <item x="149"/>
        <item x="163"/>
        <item x="465"/>
        <item x="130"/>
        <item x="138"/>
        <item x="495"/>
        <item x="242"/>
        <item x="350"/>
        <item x="333"/>
        <item x="153"/>
        <item x="485"/>
        <item x="253"/>
        <item x="87"/>
        <item x="370"/>
        <item x="458"/>
        <item x="543"/>
        <item t="default"/>
      </items>
    </pivotField>
    <pivotField showAll="0">
      <items count="9">
        <item x="4"/>
        <item x="0"/>
        <item x="1"/>
        <item x="3"/>
        <item x="6"/>
        <item x="5"/>
        <item x="7"/>
        <item x="2"/>
        <item t="default"/>
      </items>
    </pivotField>
    <pivotField showAll="0">
      <items count="5">
        <item x="3"/>
        <item x="1"/>
        <item x="2"/>
        <item x="0"/>
        <item t="default"/>
      </items>
    </pivotField>
  </pivotFields>
  <rowFields count="1">
    <field x="2"/>
  </rowFields>
  <rowItems count="5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t="grand">
      <x/>
    </i>
  </rowItems>
  <colItems count="1">
    <i/>
  </colItems>
  <dataFields count="1">
    <dataField name="Contagem de Carimbo de data/hora" fld="0" subtotal="count" baseField="0" baseItem="0"/>
  </dataFields>
  <formats count="14">
    <format dxfId="52">
      <pivotArea field="2" type="button" dataOnly="0" labelOnly="1" outline="0" axis="axisRow" fieldPosition="0"/>
    </format>
    <format dxfId="51">
      <pivotArea dataOnly="0" labelOnly="1" outline="0" axis="axisValues" fieldPosition="0"/>
    </format>
    <format dxfId="50">
      <pivotArea dataOnly="0" labelOnly="1"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9">
      <pivotArea dataOnly="0" labelOnly="1" fieldPosition="0">
        <references count="1">
          <reference field="2"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48">
      <pivotArea dataOnly="0" labelOnly="1" fieldPosition="0">
        <references count="1">
          <reference field="2"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47">
      <pivotArea dataOnly="0" labelOnly="1" fieldPosition="0">
        <references count="1">
          <reference field="2"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46">
      <pivotArea dataOnly="0" labelOnly="1" fieldPosition="0">
        <references count="1">
          <reference field="2"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45">
      <pivotArea dataOnly="0" labelOnly="1" fieldPosition="0">
        <references count="1">
          <reference field="2" count="50">
            <x v="250"/>
            <x v="251"/>
            <x v="252"/>
            <x v="253"/>
            <x v="254"/>
            <x v="255"/>
            <x v="256"/>
            <x v="257"/>
            <x v="258"/>
            <x v="259"/>
            <x v="260"/>
            <x v="261"/>
            <x v="262"/>
            <x v="263"/>
            <x v="264"/>
            <x v="265"/>
            <x v="266"/>
            <x v="267"/>
            <x v="268"/>
            <x v="269"/>
            <x v="270"/>
            <x v="271"/>
            <x v="272"/>
            <x v="273"/>
            <x v="274"/>
            <x v="275"/>
            <x v="276"/>
            <x v="277"/>
            <x v="278"/>
            <x v="279"/>
            <x v="280"/>
            <x v="281"/>
            <x v="282"/>
            <x v="283"/>
            <x v="284"/>
            <x v="285"/>
            <x v="286"/>
            <x v="287"/>
            <x v="288"/>
            <x v="289"/>
            <x v="290"/>
            <x v="291"/>
            <x v="292"/>
            <x v="293"/>
            <x v="294"/>
            <x v="295"/>
            <x v="296"/>
            <x v="297"/>
            <x v="298"/>
            <x v="299"/>
          </reference>
        </references>
      </pivotArea>
    </format>
    <format dxfId="44">
      <pivotArea dataOnly="0" labelOnly="1" fieldPosition="0">
        <references count="1">
          <reference field="2" count="50">
            <x v="300"/>
            <x v="301"/>
            <x v="302"/>
            <x v="303"/>
            <x v="304"/>
            <x v="305"/>
            <x v="306"/>
            <x v="307"/>
            <x v="308"/>
            <x v="309"/>
            <x v="310"/>
            <x v="311"/>
            <x v="312"/>
            <x v="313"/>
            <x v="314"/>
            <x v="315"/>
            <x v="316"/>
            <x v="317"/>
            <x v="318"/>
            <x v="319"/>
            <x v="320"/>
            <x v="321"/>
            <x v="322"/>
            <x v="323"/>
            <x v="324"/>
            <x v="325"/>
            <x v="326"/>
            <x v="327"/>
            <x v="328"/>
            <x v="329"/>
            <x v="330"/>
            <x v="331"/>
            <x v="332"/>
            <x v="333"/>
            <x v="334"/>
            <x v="335"/>
            <x v="336"/>
            <x v="337"/>
            <x v="338"/>
            <x v="339"/>
            <x v="340"/>
            <x v="341"/>
            <x v="342"/>
            <x v="343"/>
            <x v="344"/>
            <x v="345"/>
            <x v="346"/>
            <x v="347"/>
            <x v="348"/>
            <x v="349"/>
          </reference>
        </references>
      </pivotArea>
    </format>
    <format dxfId="43">
      <pivotArea dataOnly="0" labelOnly="1" fieldPosition="0">
        <references count="1">
          <reference field="2" count="50">
            <x v="350"/>
            <x v="351"/>
            <x v="352"/>
            <x v="353"/>
            <x v="354"/>
            <x v="355"/>
            <x v="356"/>
            <x v="357"/>
            <x v="358"/>
            <x v="359"/>
            <x v="360"/>
            <x v="361"/>
            <x v="362"/>
            <x v="363"/>
            <x v="364"/>
            <x v="365"/>
            <x v="366"/>
            <x v="367"/>
            <x v="368"/>
            <x v="369"/>
            <x v="370"/>
            <x v="371"/>
            <x v="372"/>
            <x v="373"/>
            <x v="374"/>
            <x v="375"/>
            <x v="376"/>
            <x v="377"/>
            <x v="378"/>
            <x v="379"/>
            <x v="380"/>
            <x v="381"/>
            <x v="382"/>
            <x v="383"/>
            <x v="384"/>
            <x v="385"/>
            <x v="386"/>
            <x v="387"/>
            <x v="388"/>
            <x v="389"/>
            <x v="390"/>
            <x v="391"/>
            <x v="392"/>
            <x v="393"/>
            <x v="394"/>
            <x v="395"/>
            <x v="396"/>
            <x v="397"/>
            <x v="398"/>
            <x v="399"/>
          </reference>
        </references>
      </pivotArea>
    </format>
    <format dxfId="42">
      <pivotArea dataOnly="0" labelOnly="1" fieldPosition="0">
        <references count="1">
          <reference field="2" count="50">
            <x v="400"/>
            <x v="401"/>
            <x v="402"/>
            <x v="403"/>
            <x v="404"/>
            <x v="405"/>
            <x v="406"/>
            <x v="407"/>
            <x v="408"/>
            <x v="409"/>
            <x v="410"/>
            <x v="411"/>
            <x v="412"/>
            <x v="413"/>
            <x v="414"/>
            <x v="415"/>
            <x v="416"/>
            <x v="417"/>
            <x v="418"/>
            <x v="419"/>
            <x v="420"/>
            <x v="421"/>
            <x v="422"/>
            <x v="423"/>
            <x v="424"/>
            <x v="425"/>
            <x v="426"/>
            <x v="427"/>
            <x v="428"/>
            <x v="429"/>
            <x v="430"/>
            <x v="431"/>
            <x v="432"/>
            <x v="433"/>
            <x v="434"/>
            <x v="435"/>
            <x v="436"/>
            <x v="437"/>
            <x v="438"/>
            <x v="439"/>
            <x v="440"/>
            <x v="441"/>
            <x v="442"/>
            <x v="443"/>
            <x v="444"/>
            <x v="445"/>
            <x v="446"/>
            <x v="447"/>
            <x v="448"/>
            <x v="449"/>
          </reference>
        </references>
      </pivotArea>
    </format>
    <format dxfId="41">
      <pivotArea dataOnly="0" labelOnly="1" fieldPosition="0">
        <references count="1">
          <reference field="2" count="50">
            <x v="450"/>
            <x v="451"/>
            <x v="452"/>
            <x v="453"/>
            <x v="454"/>
            <x v="455"/>
            <x v="456"/>
            <x v="457"/>
            <x v="458"/>
            <x v="459"/>
            <x v="460"/>
            <x v="461"/>
            <x v="462"/>
            <x v="463"/>
            <x v="464"/>
            <x v="465"/>
            <x v="466"/>
            <x v="467"/>
            <x v="468"/>
            <x v="469"/>
            <x v="470"/>
            <x v="471"/>
            <x v="472"/>
            <x v="473"/>
            <x v="474"/>
            <x v="475"/>
            <x v="476"/>
            <x v="477"/>
            <x v="478"/>
            <x v="479"/>
            <x v="480"/>
            <x v="481"/>
            <x v="482"/>
            <x v="483"/>
            <x v="484"/>
            <x v="485"/>
            <x v="486"/>
            <x v="487"/>
            <x v="488"/>
            <x v="489"/>
            <x v="490"/>
            <x v="491"/>
            <x v="492"/>
            <x v="493"/>
            <x v="494"/>
            <x v="495"/>
            <x v="496"/>
            <x v="497"/>
            <x v="498"/>
            <x v="499"/>
          </reference>
        </references>
      </pivotArea>
    </format>
    <format dxfId="40">
      <pivotArea dataOnly="0" labelOnly="1" fieldPosition="0">
        <references count="1">
          <reference field="2" count="50">
            <x v="500"/>
            <x v="501"/>
            <x v="502"/>
            <x v="503"/>
            <x v="504"/>
            <x v="505"/>
            <x v="506"/>
            <x v="507"/>
            <x v="508"/>
            <x v="509"/>
            <x v="510"/>
            <x v="511"/>
            <x v="512"/>
            <x v="513"/>
            <x v="514"/>
            <x v="515"/>
            <x v="516"/>
            <x v="517"/>
            <x v="518"/>
            <x v="519"/>
            <x v="520"/>
            <x v="521"/>
            <x v="522"/>
            <x v="523"/>
            <x v="524"/>
            <x v="525"/>
            <x v="526"/>
            <x v="527"/>
            <x v="528"/>
            <x v="529"/>
            <x v="530"/>
            <x v="531"/>
            <x v="532"/>
            <x v="533"/>
            <x v="534"/>
            <x v="535"/>
            <x v="536"/>
            <x v="537"/>
            <x v="538"/>
            <x v="539"/>
            <x v="540"/>
            <x v="541"/>
            <x v="542"/>
            <x v="543"/>
            <x v="544"/>
            <x v="545"/>
            <x v="546"/>
            <x v="547"/>
            <x v="548"/>
            <x v="549"/>
          </reference>
        </references>
      </pivotArea>
    </format>
    <format dxfId="39">
      <pivotArea dataOnly="0" labelOnly="1" fieldPosition="0">
        <references count="1">
          <reference field="2" count="10">
            <x v="550"/>
            <x v="551"/>
            <x v="552"/>
            <x v="553"/>
            <x v="554"/>
            <x v="555"/>
            <x v="556"/>
            <x v="557"/>
            <x v="558"/>
            <x v="55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B13:C21" firstHeaderRow="1" firstDataRow="1" firstDataCol="1"/>
  <pivotFields count="5">
    <pivotField dataField="1" showAll="0"/>
    <pivotField axis="axisRow" showAll="0">
      <items count="8">
        <item x="1"/>
        <item x="0"/>
        <item x="4"/>
        <item x="2"/>
        <item x="6"/>
        <item x="3"/>
        <item x="5"/>
        <item t="default"/>
      </items>
    </pivotField>
    <pivotField showAll="0">
      <items count="561">
        <item x="31"/>
        <item x="398"/>
        <item x="238"/>
        <item x="402"/>
        <item x="38"/>
        <item x="476"/>
        <item x="252"/>
        <item x="279"/>
        <item x="546"/>
        <item x="419"/>
        <item x="329"/>
        <item x="469"/>
        <item x="317"/>
        <item x="421"/>
        <item x="35"/>
        <item x="418"/>
        <item x="286"/>
        <item x="558"/>
        <item x="121"/>
        <item x="73"/>
        <item x="424"/>
        <item x="80"/>
        <item x="159"/>
        <item x="332"/>
        <item x="32"/>
        <item x="326"/>
        <item x="30"/>
        <item x="81"/>
        <item x="246"/>
        <item x="84"/>
        <item x="345"/>
        <item x="40"/>
        <item x="77"/>
        <item x="492"/>
        <item x="24"/>
        <item x="26"/>
        <item x="300"/>
        <item x="547"/>
        <item x="184"/>
        <item x="244"/>
        <item x="416"/>
        <item x="20"/>
        <item x="18"/>
        <item x="14"/>
        <item x="13"/>
        <item x="22"/>
        <item x="15"/>
        <item x="16"/>
        <item x="17"/>
        <item x="19"/>
        <item x="21"/>
        <item x="478"/>
        <item x="415"/>
        <item x="414"/>
        <item x="205"/>
        <item x="445"/>
        <item x="295"/>
        <item x="283"/>
        <item x="489"/>
        <item x="559"/>
        <item x="472"/>
        <item x="88"/>
        <item x="375"/>
        <item x="193"/>
        <item x="247"/>
        <item x="260"/>
        <item x="389"/>
        <item x="353"/>
        <item x="520"/>
        <item x="494"/>
        <item x="266"/>
        <item x="135"/>
        <item x="442"/>
        <item x="474"/>
        <item x="71"/>
        <item x="183"/>
        <item x="553"/>
        <item x="112"/>
        <item x="341"/>
        <item x="233"/>
        <item x="240"/>
        <item x="239"/>
        <item x="8"/>
        <item x="315"/>
        <item x="463"/>
        <item x="462"/>
        <item x="461"/>
        <item x="403"/>
        <item x="393"/>
        <item x="464"/>
        <item x="536"/>
        <item x="515"/>
        <item x="245"/>
        <item x="2"/>
        <item x="531"/>
        <item x="147"/>
        <item x="48"/>
        <item x="124"/>
        <item x="409"/>
        <item x="185"/>
        <item x="206"/>
        <item x="208"/>
        <item x="4"/>
        <item x="410"/>
        <item x="412"/>
        <item x="56"/>
        <item x="54"/>
        <item x="396"/>
        <item x="438"/>
        <item x="555"/>
        <item x="359"/>
        <item x="356"/>
        <item x="527"/>
        <item x="525"/>
        <item x="348"/>
        <item x="392"/>
        <item x="448"/>
        <item x="171"/>
        <item x="118"/>
        <item x="287"/>
        <item x="265"/>
        <item x="467"/>
        <item x="466"/>
        <item x="131"/>
        <item x="82"/>
        <item x="125"/>
        <item x="50"/>
        <item x="43"/>
        <item x="164"/>
        <item x="211"/>
        <item x="309"/>
        <item x="331"/>
        <item x="468"/>
        <item x="96"/>
        <item x="552"/>
        <item x="46"/>
        <item x="101"/>
        <item x="105"/>
        <item x="117"/>
        <item x="29"/>
        <item x="42"/>
        <item x="37"/>
        <item x="236"/>
        <item x="517"/>
        <item x="126"/>
        <item x="45"/>
        <item x="44"/>
        <item x="426"/>
        <item x="119"/>
        <item x="74"/>
        <item x="380"/>
        <item x="28"/>
        <item x="182"/>
        <item x="541"/>
        <item x="143"/>
        <item x="100"/>
        <item x="439"/>
        <item x="293"/>
        <item x="440"/>
        <item x="33"/>
        <item x="34"/>
        <item x="104"/>
        <item x="487"/>
        <item x="432"/>
        <item x="156"/>
        <item x="484"/>
        <item x="441"/>
        <item x="397"/>
        <item x="140"/>
        <item x="78"/>
        <item x="192"/>
        <item x="379"/>
        <item x="377"/>
        <item x="387"/>
        <item x="83"/>
        <item x="128"/>
        <item x="549"/>
        <item x="251"/>
        <item x="93"/>
        <item x="67"/>
        <item x="92"/>
        <item x="512"/>
        <item x="79"/>
        <item x="511"/>
        <item x="532"/>
        <item x="91"/>
        <item x="513"/>
        <item x="197"/>
        <item x="243"/>
        <item x="259"/>
        <item x="457"/>
        <item x="390"/>
        <item x="551"/>
        <item x="354"/>
        <item x="133"/>
        <item x="355"/>
        <item x="218"/>
        <item x="94"/>
        <item x="363"/>
        <item x="451"/>
        <item x="256"/>
        <item x="368"/>
        <item x="367"/>
        <item x="109"/>
        <item x="281"/>
        <item x="277"/>
        <item x="219"/>
        <item x="261"/>
        <item x="264"/>
        <item x="63"/>
        <item x="449"/>
        <item x="454"/>
        <item x="324"/>
        <item x="323"/>
        <item x="196"/>
        <item x="351"/>
        <item x="165"/>
        <item x="486"/>
        <item x="459"/>
        <item x="258"/>
        <item x="455"/>
        <item x="362"/>
        <item x="501"/>
        <item x="10"/>
        <item x="0"/>
        <item x="212"/>
        <item x="430"/>
        <item x="76"/>
        <item x="75"/>
        <item x="65"/>
        <item x="108"/>
        <item x="174"/>
        <item x="226"/>
        <item x="142"/>
        <item x="99"/>
        <item x="250"/>
        <item x="157"/>
        <item x="313"/>
        <item x="268"/>
        <item x="312"/>
        <item x="311"/>
        <item x="52"/>
        <item x="404"/>
        <item x="399"/>
        <item x="391"/>
        <item x="371"/>
        <item x="376"/>
        <item x="369"/>
        <item x="372"/>
        <item x="374"/>
        <item x="378"/>
        <item x="373"/>
        <item x="510"/>
        <item x="314"/>
        <item x="310"/>
        <item x="254"/>
        <item x="187"/>
        <item x="408"/>
        <item x="534"/>
        <item x="204"/>
        <item x="224"/>
        <item x="103"/>
        <item x="275"/>
        <item x="222"/>
        <item x="127"/>
        <item x="248"/>
        <item x="146"/>
        <item x="321"/>
        <item x="296"/>
        <item x="436"/>
        <item x="470"/>
        <item x="538"/>
        <item x="175"/>
        <item x="188"/>
        <item x="190"/>
        <item x="357"/>
        <item x="343"/>
        <item x="25"/>
        <item x="318"/>
        <item x="66"/>
        <item x="64"/>
        <item x="59"/>
        <item x="166"/>
        <item x="58"/>
        <item x="284"/>
        <item x="276"/>
        <item x="330"/>
        <item x="106"/>
        <item x="282"/>
        <item x="328"/>
        <item x="186"/>
        <item x="181"/>
        <item x="180"/>
        <item x="271"/>
        <item x="169"/>
        <item x="232"/>
        <item x="132"/>
        <item x="98"/>
        <item x="480"/>
        <item x="230"/>
        <item x="55"/>
        <item x="290"/>
        <item x="298"/>
        <item x="304"/>
        <item x="210"/>
        <item x="542"/>
        <item x="154"/>
        <item x="274"/>
        <item x="272"/>
        <item x="433"/>
        <item x="278"/>
        <item x="120"/>
        <item x="216"/>
        <item x="214"/>
        <item x="215"/>
        <item x="294"/>
        <item x="308"/>
        <item x="395"/>
        <item x="57"/>
        <item x="406"/>
        <item x="116"/>
        <item x="90"/>
        <item x="388"/>
        <item x="292"/>
        <item x="176"/>
        <item x="488"/>
        <item x="540"/>
        <item x="545"/>
        <item x="307"/>
        <item x="289"/>
        <item x="60"/>
        <item x="544"/>
        <item x="145"/>
        <item x="97"/>
        <item x="209"/>
        <item x="111"/>
        <item x="160"/>
        <item x="168"/>
        <item x="194"/>
        <item x="422"/>
        <item x="86"/>
        <item x="114"/>
        <item x="249"/>
        <item x="508"/>
        <item x="51"/>
        <item x="453"/>
        <item x="509"/>
        <item x="201"/>
        <item x="431"/>
        <item x="381"/>
        <item x="70"/>
        <item x="477"/>
        <item x="148"/>
        <item x="336"/>
        <item x="507"/>
        <item x="503"/>
        <item x="68"/>
        <item x="139"/>
        <item x="299"/>
        <item x="506"/>
        <item x="496"/>
        <item x="482"/>
        <item x="347"/>
        <item x="339"/>
        <item x="53"/>
        <item x="195"/>
        <item x="502"/>
        <item x="383"/>
        <item x="500"/>
        <item x="504"/>
        <item x="385"/>
        <item x="220"/>
        <item x="189"/>
        <item x="217"/>
        <item x="191"/>
        <item x="203"/>
        <item x="27"/>
        <item x="110"/>
        <item x="344"/>
        <item x="1"/>
        <item x="452"/>
        <item x="102"/>
        <item x="425"/>
        <item x="12"/>
        <item x="107"/>
        <item x="223"/>
        <item x="167"/>
        <item x="162"/>
        <item x="405"/>
        <item x="302"/>
        <item x="303"/>
        <item x="305"/>
        <item x="301"/>
        <item x="337"/>
        <item x="497"/>
        <item x="479"/>
        <item x="498"/>
        <item x="384"/>
        <item x="137"/>
        <item x="155"/>
        <item x="535"/>
        <item x="342"/>
        <item x="170"/>
        <item x="231"/>
        <item x="123"/>
        <item x="144"/>
        <item x="161"/>
        <item x="221"/>
        <item x="115"/>
        <item x="225"/>
        <item x="134"/>
        <item x="129"/>
        <item x="213"/>
        <item x="460"/>
        <item x="456"/>
        <item x="428"/>
        <item x="360"/>
        <item x="522"/>
        <item x="556"/>
        <item x="316"/>
        <item x="411"/>
        <item x="228"/>
        <item x="325"/>
        <item x="471"/>
        <item x="481"/>
        <item x="72"/>
        <item x="533"/>
        <item x="122"/>
        <item x="519"/>
        <item x="548"/>
        <item x="493"/>
        <item x="443"/>
        <item x="255"/>
        <item x="234"/>
        <item x="491"/>
        <item x="352"/>
        <item x="7"/>
        <item x="429"/>
        <item x="537"/>
        <item x="434"/>
        <item x="61"/>
        <item x="151"/>
        <item x="152"/>
        <item x="514"/>
        <item x="554"/>
        <item x="447"/>
        <item x="444"/>
        <item x="200"/>
        <item x="346"/>
        <item x="297"/>
        <item x="539"/>
        <item x="207"/>
        <item x="291"/>
        <item x="95"/>
        <item x="280"/>
        <item x="113"/>
        <item x="306"/>
        <item x="62"/>
        <item x="285"/>
        <item x="490"/>
        <item x="11"/>
        <item x="400"/>
        <item x="435"/>
        <item x="39"/>
        <item x="349"/>
        <item x="69"/>
        <item x="5"/>
        <item x="473"/>
        <item x="475"/>
        <item x="241"/>
        <item x="427"/>
        <item x="199"/>
        <item x="141"/>
        <item x="229"/>
        <item x="557"/>
        <item x="85"/>
        <item x="437"/>
        <item x="6"/>
        <item x="49"/>
        <item x="158"/>
        <item x="237"/>
        <item x="198"/>
        <item x="550"/>
        <item x="530"/>
        <item x="273"/>
        <item x="518"/>
        <item x="386"/>
        <item x="320"/>
        <item x="505"/>
        <item x="89"/>
        <item x="450"/>
        <item x="401"/>
        <item x="394"/>
        <item x="150"/>
        <item x="446"/>
        <item x="227"/>
        <item x="172"/>
        <item x="202"/>
        <item x="36"/>
        <item x="235"/>
        <item x="3"/>
        <item x="382"/>
        <item x="483"/>
        <item x="262"/>
        <item x="47"/>
        <item x="364"/>
        <item x="269"/>
        <item x="526"/>
        <item x="361"/>
        <item x="23"/>
        <item x="529"/>
        <item x="322"/>
        <item x="327"/>
        <item x="41"/>
        <item x="358"/>
        <item x="179"/>
        <item x="524"/>
        <item x="423"/>
        <item x="338"/>
        <item x="178"/>
        <item x="177"/>
        <item x="420"/>
        <item x="288"/>
        <item x="365"/>
        <item x="366"/>
        <item x="335"/>
        <item x="499"/>
        <item x="257"/>
        <item x="417"/>
        <item x="263"/>
        <item x="334"/>
        <item x="528"/>
        <item x="9"/>
        <item x="319"/>
        <item x="136"/>
        <item x="523"/>
        <item x="270"/>
        <item x="521"/>
        <item x="413"/>
        <item x="516"/>
        <item x="267"/>
        <item x="340"/>
        <item x="407"/>
        <item x="173"/>
        <item x="149"/>
        <item x="163"/>
        <item x="465"/>
        <item x="130"/>
        <item x="138"/>
        <item x="495"/>
        <item x="242"/>
        <item x="350"/>
        <item x="333"/>
        <item x="153"/>
        <item x="485"/>
        <item x="253"/>
        <item x="87"/>
        <item x="370"/>
        <item x="458"/>
        <item x="543"/>
        <item t="default"/>
      </items>
    </pivotField>
    <pivotField showAll="0">
      <items count="9">
        <item x="4"/>
        <item x="0"/>
        <item x="1"/>
        <item x="3"/>
        <item x="6"/>
        <item x="5"/>
        <item x="7"/>
        <item x="2"/>
        <item t="default"/>
      </items>
    </pivotField>
    <pivotField showAll="0">
      <items count="5">
        <item x="3"/>
        <item x="1"/>
        <item x="2"/>
        <item x="0"/>
        <item t="default"/>
      </items>
    </pivotField>
  </pivotFields>
  <rowFields count="1">
    <field x="1"/>
  </rowFields>
  <rowItems count="8">
    <i>
      <x/>
    </i>
    <i>
      <x v="1"/>
    </i>
    <i>
      <x v="2"/>
    </i>
    <i>
      <x v="3"/>
    </i>
    <i>
      <x v="4"/>
    </i>
    <i>
      <x v="5"/>
    </i>
    <i>
      <x v="6"/>
    </i>
    <i t="grand">
      <x/>
    </i>
  </rowItems>
  <colItems count="1">
    <i/>
  </colItems>
  <dataFields count="1">
    <dataField name="Contagem de Carimbo de data/hora" fld="0" subtotal="count" baseField="0" baseItem="0"/>
  </dataFields>
  <formats count="2">
    <format dxfId="54">
      <pivotArea field="1" type="button" dataOnly="0" labelOnly="1" outline="0" axis="axisRow" fieldPosition="0"/>
    </format>
    <format dxfId="5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çãoDeDados_Identificação" sourceName="Identificação">
  <pivotTables>
    <pivotTable tabId="2" name="Tabela dinâmica1"/>
    <pivotTable tabId="2" name="Tabela dinâmica2"/>
    <pivotTable tabId="2" name="Tabela dinâmica3"/>
    <pivotTable tabId="2" name="Tabela dinâmica4"/>
  </pivotTables>
  <data>
    <tabular pivotCacheId="1" crossFilter="showItemsWithNoData">
      <items count="7">
        <i x="1" s="1"/>
        <i x="0" s="1"/>
        <i x="4" s="1"/>
        <i x="2" s="1"/>
        <i x="6" s="1"/>
        <i x="3" s="1"/>
        <i x="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çãoDeDados_Sugestões__Ideias_e_Opiniões" sourceName="Sugestões, Ideias e Opiniões">
  <pivotTables>
    <pivotTable tabId="2" name="Tabela dinâmica1"/>
    <pivotTable tabId="2" name="Tabela dinâmica2"/>
    <pivotTable tabId="2" name="Tabela dinâmica3"/>
    <pivotTable tabId="2" name="Tabela dinâmica4"/>
  </pivotTables>
  <data>
    <tabular pivotCacheId="1">
      <items count="560">
        <i x="31" s="1"/>
        <i x="398" s="1"/>
        <i x="238" s="1"/>
        <i x="402" s="1"/>
        <i x="38" s="1"/>
        <i x="476" s="1"/>
        <i x="252" s="1"/>
        <i x="279" s="1"/>
        <i x="546" s="1"/>
        <i x="419" s="1"/>
        <i x="329" s="1"/>
        <i x="469" s="1"/>
        <i x="317" s="1"/>
        <i x="421" s="1"/>
        <i x="35" s="1"/>
        <i x="418" s="1"/>
        <i x="286" s="1"/>
        <i x="558" s="1"/>
        <i x="121" s="1"/>
        <i x="73" s="1"/>
        <i x="424" s="1"/>
        <i x="80" s="1"/>
        <i x="159" s="1"/>
        <i x="332" s="1"/>
        <i x="32" s="1"/>
        <i x="326" s="1"/>
        <i x="30" s="1"/>
        <i x="81" s="1"/>
        <i x="246" s="1"/>
        <i x="84" s="1"/>
        <i x="345" s="1"/>
        <i x="40" s="1"/>
        <i x="77" s="1"/>
        <i x="492" s="1"/>
        <i x="24" s="1"/>
        <i x="26" s="1"/>
        <i x="300" s="1"/>
        <i x="547" s="1"/>
        <i x="184" s="1"/>
        <i x="244" s="1"/>
        <i x="416" s="1"/>
        <i x="20" s="1"/>
        <i x="18" s="1"/>
        <i x="14" s="1"/>
        <i x="13" s="1"/>
        <i x="22" s="1"/>
        <i x="15" s="1"/>
        <i x="16" s="1"/>
        <i x="17" s="1"/>
        <i x="19" s="1"/>
        <i x="21" s="1"/>
        <i x="478" s="1"/>
        <i x="415" s="1"/>
        <i x="414" s="1"/>
        <i x="205" s="1"/>
        <i x="445" s="1"/>
        <i x="295" s="1"/>
        <i x="283" s="1"/>
        <i x="489" s="1"/>
        <i x="559" s="1"/>
        <i x="472" s="1"/>
        <i x="88" s="1"/>
        <i x="375" s="1"/>
        <i x="193" s="1"/>
        <i x="247" s="1"/>
        <i x="260" s="1"/>
        <i x="389" s="1"/>
        <i x="353" s="1"/>
        <i x="520" s="1"/>
        <i x="494" s="1"/>
        <i x="266" s="1"/>
        <i x="135" s="1"/>
        <i x="442" s="1"/>
        <i x="474" s="1"/>
        <i x="71" s="1"/>
        <i x="183" s="1"/>
        <i x="553" s="1"/>
        <i x="112" s="1"/>
        <i x="341" s="1"/>
        <i x="233" s="1"/>
        <i x="240" s="1"/>
        <i x="239" s="1"/>
        <i x="8" s="1"/>
        <i x="315" s="1"/>
        <i x="463" s="1"/>
        <i x="462" s="1"/>
        <i x="461" s="1"/>
        <i x="403" s="1"/>
        <i x="393" s="1"/>
        <i x="464" s="1"/>
        <i x="536" s="1"/>
        <i x="515" s="1"/>
        <i x="245" s="1"/>
        <i x="2" s="1"/>
        <i x="531" s="1"/>
        <i x="147" s="1"/>
        <i x="48" s="1"/>
        <i x="124" s="1"/>
        <i x="409" s="1"/>
        <i x="185" s="1"/>
        <i x="206" s="1"/>
        <i x="208" s="1"/>
        <i x="4" s="1"/>
        <i x="410" s="1"/>
        <i x="412" s="1"/>
        <i x="56" s="1"/>
        <i x="54" s="1"/>
        <i x="396" s="1"/>
        <i x="438" s="1"/>
        <i x="555" s="1"/>
        <i x="359" s="1"/>
        <i x="356" s="1"/>
        <i x="527" s="1"/>
        <i x="525" s="1"/>
        <i x="348" s="1"/>
        <i x="392" s="1"/>
        <i x="448" s="1"/>
        <i x="171" s="1"/>
        <i x="118" s="1"/>
        <i x="287" s="1"/>
        <i x="265" s="1"/>
        <i x="467" s="1"/>
        <i x="466" s="1"/>
        <i x="131" s="1"/>
        <i x="82" s="1"/>
        <i x="125" s="1"/>
        <i x="50" s="1"/>
        <i x="43" s="1"/>
        <i x="164" s="1"/>
        <i x="211" s="1"/>
        <i x="309" s="1"/>
        <i x="331" s="1"/>
        <i x="468" s="1"/>
        <i x="96" s="1"/>
        <i x="552" s="1"/>
        <i x="46" s="1"/>
        <i x="101" s="1"/>
        <i x="105" s="1"/>
        <i x="117" s="1"/>
        <i x="29" s="1"/>
        <i x="42" s="1"/>
        <i x="37" s="1"/>
        <i x="236" s="1"/>
        <i x="517" s="1"/>
        <i x="126" s="1"/>
        <i x="45" s="1"/>
        <i x="44" s="1"/>
        <i x="426" s="1"/>
        <i x="119" s="1"/>
        <i x="74" s="1"/>
        <i x="380" s="1"/>
        <i x="28" s="1"/>
        <i x="182" s="1"/>
        <i x="541" s="1"/>
        <i x="143" s="1"/>
        <i x="100" s="1"/>
        <i x="439" s="1"/>
        <i x="293" s="1"/>
        <i x="440" s="1"/>
        <i x="33" s="1"/>
        <i x="34" s="1"/>
        <i x="104" s="1"/>
        <i x="487" s="1"/>
        <i x="432" s="1"/>
        <i x="156" s="1"/>
        <i x="484" s="1"/>
        <i x="441" s="1"/>
        <i x="397" s="1"/>
        <i x="140" s="1"/>
        <i x="78" s="1"/>
        <i x="192" s="1"/>
        <i x="379" s="1"/>
        <i x="377" s="1"/>
        <i x="387" s="1"/>
        <i x="83" s="1"/>
        <i x="128" s="1"/>
        <i x="549" s="1"/>
        <i x="251" s="1"/>
        <i x="93" s="1"/>
        <i x="67" s="1"/>
        <i x="92" s="1"/>
        <i x="512" s="1"/>
        <i x="79" s="1"/>
        <i x="511" s="1"/>
        <i x="532" s="1"/>
        <i x="91" s="1"/>
        <i x="513" s="1"/>
        <i x="197" s="1"/>
        <i x="243" s="1"/>
        <i x="259" s="1"/>
        <i x="457" s="1"/>
        <i x="390" s="1"/>
        <i x="551" s="1"/>
        <i x="354" s="1"/>
        <i x="133" s="1"/>
        <i x="355" s="1"/>
        <i x="218" s="1"/>
        <i x="94" s="1"/>
        <i x="363" s="1"/>
        <i x="451" s="1"/>
        <i x="256" s="1"/>
        <i x="368" s="1"/>
        <i x="367" s="1"/>
        <i x="109" s="1"/>
        <i x="281" s="1"/>
        <i x="277" s="1"/>
        <i x="219" s="1"/>
        <i x="261" s="1"/>
        <i x="264" s="1"/>
        <i x="63" s="1"/>
        <i x="449" s="1"/>
        <i x="454" s="1"/>
        <i x="324" s="1"/>
        <i x="323" s="1"/>
        <i x="196" s="1"/>
        <i x="351" s="1"/>
        <i x="165" s="1"/>
        <i x="486" s="1"/>
        <i x="459" s="1"/>
        <i x="258" s="1"/>
        <i x="455" s="1"/>
        <i x="362" s="1"/>
        <i x="501" s="1"/>
        <i x="10" s="1"/>
        <i x="0" s="1"/>
        <i x="212" s="1"/>
        <i x="430" s="1"/>
        <i x="76" s="1"/>
        <i x="75" s="1"/>
        <i x="65" s="1"/>
        <i x="108" s="1"/>
        <i x="174" s="1"/>
        <i x="226" s="1"/>
        <i x="142" s="1"/>
        <i x="250" s="1"/>
        <i x="157" s="1"/>
        <i x="313" s="1"/>
        <i x="268" s="1"/>
        <i x="312" s="1"/>
        <i x="311" s="1"/>
        <i x="52" s="1"/>
        <i x="404" s="1"/>
        <i x="399" s="1"/>
        <i x="391" s="1"/>
        <i x="371" s="1"/>
        <i x="376" s="1"/>
        <i x="369" s="1"/>
        <i x="372" s="1"/>
        <i x="374" s="1"/>
        <i x="378" s="1"/>
        <i x="373" s="1"/>
        <i x="510" s="1"/>
        <i x="314" s="1"/>
        <i x="310" s="1"/>
        <i x="254" s="1"/>
        <i x="187" s="1"/>
        <i x="408" s="1"/>
        <i x="534" s="1"/>
        <i x="204" s="1"/>
        <i x="224" s="1"/>
        <i x="103" s="1"/>
        <i x="275" s="1"/>
        <i x="222" s="1"/>
        <i x="127" s="1"/>
        <i x="248" s="1"/>
        <i x="146" s="1"/>
        <i x="321" s="1"/>
        <i x="296" s="1"/>
        <i x="436" s="1"/>
        <i x="470" s="1"/>
        <i x="538" s="1"/>
        <i x="175" s="1"/>
        <i x="188" s="1"/>
        <i x="190" s="1"/>
        <i x="357" s="1"/>
        <i x="343" s="1"/>
        <i x="25" s="1"/>
        <i x="318" s="1"/>
        <i x="66" s="1"/>
        <i x="64" s="1"/>
        <i x="59" s="1"/>
        <i x="166" s="1"/>
        <i x="58" s="1"/>
        <i x="284" s="1"/>
        <i x="276" s="1"/>
        <i x="330" s="1"/>
        <i x="106" s="1"/>
        <i x="282" s="1"/>
        <i x="328" s="1"/>
        <i x="186" s="1"/>
        <i x="181" s="1"/>
        <i x="180" s="1"/>
        <i x="271" s="1"/>
        <i x="169" s="1"/>
        <i x="232" s="1"/>
        <i x="132" s="1"/>
        <i x="98" s="1"/>
        <i x="480" s="1"/>
        <i x="230" s="1"/>
        <i x="55" s="1"/>
        <i x="290" s="1"/>
        <i x="298" s="1"/>
        <i x="304" s="1"/>
        <i x="210" s="1"/>
        <i x="542" s="1"/>
        <i x="154" s="1"/>
        <i x="274" s="1"/>
        <i x="272" s="1"/>
        <i x="433" s="1"/>
        <i x="278" s="1"/>
        <i x="120" s="1"/>
        <i x="216" s="1"/>
        <i x="214" s="1"/>
        <i x="215" s="1"/>
        <i x="294" s="1"/>
        <i x="308" s="1"/>
        <i x="395" s="1"/>
        <i x="57" s="1"/>
        <i x="406" s="1"/>
        <i x="116" s="1"/>
        <i x="90" s="1"/>
        <i x="388" s="1"/>
        <i x="292" s="1"/>
        <i x="176" s="1"/>
        <i x="488" s="1"/>
        <i x="540" s="1"/>
        <i x="545" s="1"/>
        <i x="307" s="1"/>
        <i x="289" s="1"/>
        <i x="60" s="1"/>
        <i x="544" s="1"/>
        <i x="145" s="1"/>
        <i x="97" s="1"/>
        <i x="209" s="1"/>
        <i x="111" s="1"/>
        <i x="160" s="1"/>
        <i x="168" s="1"/>
        <i x="194" s="1"/>
        <i x="422" s="1"/>
        <i x="86" s="1"/>
        <i x="114" s="1"/>
        <i x="249" s="1"/>
        <i x="508" s="1"/>
        <i x="51" s="1"/>
        <i x="453" s="1"/>
        <i x="509" s="1"/>
        <i x="201" s="1"/>
        <i x="431" s="1"/>
        <i x="381" s="1"/>
        <i x="70" s="1"/>
        <i x="477" s="1"/>
        <i x="148" s="1"/>
        <i x="336" s="1"/>
        <i x="507" s="1"/>
        <i x="503" s="1"/>
        <i x="68" s="1"/>
        <i x="139" s="1"/>
        <i x="299" s="1"/>
        <i x="506" s="1"/>
        <i x="496" s="1"/>
        <i x="482" s="1"/>
        <i x="347" s="1"/>
        <i x="339" s="1"/>
        <i x="53" s="1"/>
        <i x="195" s="1"/>
        <i x="502" s="1"/>
        <i x="383" s="1"/>
        <i x="500" s="1"/>
        <i x="504" s="1"/>
        <i x="385" s="1"/>
        <i x="220" s="1"/>
        <i x="189" s="1"/>
        <i x="217" s="1"/>
        <i x="191" s="1"/>
        <i x="203" s="1"/>
        <i x="27" s="1"/>
        <i x="110" s="1"/>
        <i x="344" s="1"/>
        <i x="1" s="1"/>
        <i x="452" s="1"/>
        <i x="102" s="1"/>
        <i x="425" s="1"/>
        <i x="12" s="1"/>
        <i x="107" s="1"/>
        <i x="223" s="1"/>
        <i x="167" s="1"/>
        <i x="162" s="1"/>
        <i x="405" s="1"/>
        <i x="302" s="1"/>
        <i x="303" s="1"/>
        <i x="305" s="1"/>
        <i x="301" s="1"/>
        <i x="337" s="1"/>
        <i x="497" s="1"/>
        <i x="479" s="1"/>
        <i x="498" s="1"/>
        <i x="384" s="1"/>
        <i x="137" s="1"/>
        <i x="155" s="1"/>
        <i x="535" s="1"/>
        <i x="342" s="1"/>
        <i x="170" s="1"/>
        <i x="231" s="1"/>
        <i x="123" s="1"/>
        <i x="144" s="1"/>
        <i x="161" s="1"/>
        <i x="221" s="1"/>
        <i x="115" s="1"/>
        <i x="134" s="1"/>
        <i x="129" s="1"/>
        <i x="213" s="1"/>
        <i x="460" s="1"/>
        <i x="456" s="1"/>
        <i x="428" s="1"/>
        <i x="360" s="1"/>
        <i x="522" s="1"/>
        <i x="556" s="1"/>
        <i x="316" s="1"/>
        <i x="411" s="1"/>
        <i x="228" s="1"/>
        <i x="325" s="1"/>
        <i x="471" s="1"/>
        <i x="481" s="1"/>
        <i x="72" s="1"/>
        <i x="533" s="1"/>
        <i x="122" s="1"/>
        <i x="519" s="1"/>
        <i x="548" s="1"/>
        <i x="493" s="1"/>
        <i x="443" s="1"/>
        <i x="255" s="1"/>
        <i x="234" s="1"/>
        <i x="491" s="1"/>
        <i x="352" s="1"/>
        <i x="7" s="1"/>
        <i x="429" s="1"/>
        <i x="537" s="1"/>
        <i x="434" s="1"/>
        <i x="61" s="1"/>
        <i x="151" s="1"/>
        <i x="152" s="1"/>
        <i x="514" s="1"/>
        <i x="554" s="1"/>
        <i x="447" s="1"/>
        <i x="444" s="1"/>
        <i x="200" s="1"/>
        <i x="346" s="1"/>
        <i x="297" s="1"/>
        <i x="539" s="1"/>
        <i x="207" s="1"/>
        <i x="291" s="1"/>
        <i x="95" s="1"/>
        <i x="280" s="1"/>
        <i x="113" s="1"/>
        <i x="306" s="1"/>
        <i x="62" s="1"/>
        <i x="285" s="1"/>
        <i x="490" s="1"/>
        <i x="11" s="1"/>
        <i x="400" s="1"/>
        <i x="435" s="1"/>
        <i x="39" s="1"/>
        <i x="349" s="1"/>
        <i x="69" s="1"/>
        <i x="5" s="1"/>
        <i x="473" s="1"/>
        <i x="475" s="1"/>
        <i x="241" s="1"/>
        <i x="427" s="1"/>
        <i x="199" s="1"/>
        <i x="141" s="1"/>
        <i x="229" s="1"/>
        <i x="557" s="1"/>
        <i x="85" s="1"/>
        <i x="437" s="1"/>
        <i x="6" s="1"/>
        <i x="49" s="1"/>
        <i x="158" s="1"/>
        <i x="237" s="1"/>
        <i x="198" s="1"/>
        <i x="550" s="1"/>
        <i x="530" s="1"/>
        <i x="273" s="1"/>
        <i x="518" s="1"/>
        <i x="386" s="1"/>
        <i x="320" s="1"/>
        <i x="505" s="1"/>
        <i x="89" s="1"/>
        <i x="450" s="1"/>
        <i x="401" s="1"/>
        <i x="394" s="1"/>
        <i x="150" s="1"/>
        <i x="446" s="1"/>
        <i x="227" s="1"/>
        <i x="172" s="1"/>
        <i x="202" s="1"/>
        <i x="36" s="1"/>
        <i x="235" s="1"/>
        <i x="3" s="1"/>
        <i x="382" s="1"/>
        <i x="483" s="1"/>
        <i x="262" s="1"/>
        <i x="47" s="1"/>
        <i x="364" s="1"/>
        <i x="269" s="1"/>
        <i x="526" s="1"/>
        <i x="361" s="1"/>
        <i x="23" s="1"/>
        <i x="529" s="1"/>
        <i x="322" s="1"/>
        <i x="327" s="1"/>
        <i x="41" s="1"/>
        <i x="358" s="1"/>
        <i x="179" s="1"/>
        <i x="524" s="1"/>
        <i x="423" s="1"/>
        <i x="338" s="1"/>
        <i x="178" s="1"/>
        <i x="177" s="1"/>
        <i x="420" s="1"/>
        <i x="288" s="1"/>
        <i x="365" s="1"/>
        <i x="366" s="1"/>
        <i x="335" s="1"/>
        <i x="499" s="1"/>
        <i x="257" s="1"/>
        <i x="417" s="1"/>
        <i x="263" s="1"/>
        <i x="334" s="1"/>
        <i x="528" s="1"/>
        <i x="9" s="1"/>
        <i x="319" s="1"/>
        <i x="136" s="1"/>
        <i x="523" s="1"/>
        <i x="270" s="1"/>
        <i x="521" s="1"/>
        <i x="413" s="1"/>
        <i x="516" s="1"/>
        <i x="267" s="1"/>
        <i x="340" s="1"/>
        <i x="407" s="1"/>
        <i x="173" s="1"/>
        <i x="149" s="1"/>
        <i x="163" s="1"/>
        <i x="465" s="1"/>
        <i x="130" s="1"/>
        <i x="138" s="1"/>
        <i x="495" s="1"/>
        <i x="242" s="1"/>
        <i x="350" s="1"/>
        <i x="333" s="1"/>
        <i x="153" s="1"/>
        <i x="485" s="1"/>
        <i x="253" s="1"/>
        <i x="87" s="1"/>
        <i x="370" s="1"/>
        <i x="458" s="1"/>
        <i x="543" s="1"/>
        <i x="99" s="1" nd="1"/>
        <i x="225"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çãoDeDados_Avaliação" sourceName="Avaliação">
  <pivotTables>
    <pivotTable tabId="2" name="Tabela dinâmica1"/>
    <pivotTable tabId="2" name="Tabela dinâmica2"/>
    <pivotTable tabId="2" name="Tabela dinâmica3"/>
    <pivotTable tabId="2" name="Tabela dinâmica4"/>
  </pivotTables>
  <data>
    <tabular pivotCacheId="1" crossFilter="showItemsWithNoData">
      <items count="4">
        <i x="3" s="1"/>
        <i x="1" s="1"/>
        <i x="2"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çãoDeDados_Área_de_Intervenção" sourceName="Área de Intervenção">
  <pivotTables>
    <pivotTable tabId="2" name="Tabela dinâmica1"/>
    <pivotTable tabId="2" name="Tabela dinâmica2"/>
    <pivotTable tabId="2" name="Tabela dinâmica3"/>
    <pivotTable tabId="2" name="Tabela dinâmica4"/>
  </pivotTables>
  <data>
    <tabular pivotCacheId="1" crossFilter="showItemsWithNoData">
      <items count="8">
        <i x="4" s="1"/>
        <i x="0" s="1"/>
        <i x="1" s="1"/>
        <i x="3" s="1"/>
        <i x="6" s="1"/>
        <i x="5" s="1"/>
        <i x="7"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Identificação" cache="SegmentaçãoDeDados_Identificação" caption="PARTICIPANTES" style="SlicerStyleDark1" rowHeight="241300"/>
  <slicer name="Sugestões, Ideias e Opiniões" cache="SegmentaçãoDeDados_Sugestões__Ideias_e_Opiniões" caption="SUGESTÕES, IDEIAS &amp; OPINIÕES" style="SlicerStyleDark1" rowHeight="241200"/>
  <slicer name="Avaliação" cache="SegmentaçãoDeDados_Avaliação" caption="AVALIAÇÃO" style="SlicerStyleDark1 2" rowHeight="216000"/>
  <slicer name="Área de Intervenção" cache="SegmentaçãoDeDados_Área_de_Intervenção" caption="ÁREA DE INTERVENÇÃO" style="SlicerStyleDark1" rowHeight="241300"/>
</slicer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597"/>
  <sheetViews>
    <sheetView topLeftCell="B584" workbookViewId="0">
      <selection activeCell="J9" sqref="J9"/>
    </sheetView>
  </sheetViews>
  <sheetFormatPr defaultRowHeight="15" x14ac:dyDescent="0.25"/>
  <cols>
    <col min="3" max="3" width="20.140625" customWidth="1"/>
    <col min="4" max="4" width="23.5703125" customWidth="1"/>
    <col min="5" max="5" width="63.85546875" customWidth="1"/>
    <col min="6" max="6" width="18.140625" customWidth="1"/>
    <col min="7" max="7" width="9.140625" customWidth="1"/>
  </cols>
  <sheetData>
    <row r="1" spans="3:7" ht="15.75" customHeight="1" x14ac:dyDescent="0.25"/>
    <row r="2" spans="3:7" ht="15.75" customHeight="1" x14ac:dyDescent="0.25">
      <c r="F2" s="1" t="s">
        <v>23</v>
      </c>
    </row>
    <row r="3" spans="3:7" ht="15.75" customHeight="1" x14ac:dyDescent="0.25">
      <c r="F3" s="1" t="s">
        <v>28</v>
      </c>
    </row>
    <row r="4" spans="3:7" ht="15.75" customHeight="1" x14ac:dyDescent="0.25">
      <c r="F4" s="1" t="s">
        <v>7</v>
      </c>
    </row>
    <row r="5" spans="3:7" ht="15.75" customHeight="1" x14ac:dyDescent="0.25">
      <c r="F5" s="1" t="s">
        <v>5</v>
      </c>
    </row>
    <row r="6" spans="3:7" x14ac:dyDescent="0.25">
      <c r="F6" s="1" t="s">
        <v>64</v>
      </c>
    </row>
    <row r="7" spans="3:7" x14ac:dyDescent="0.25">
      <c r="F7" s="1" t="s">
        <v>46</v>
      </c>
    </row>
    <row r="9" spans="3:7" ht="36" x14ac:dyDescent="0.25">
      <c r="C9" s="2" t="s">
        <v>0</v>
      </c>
      <c r="D9" s="3" t="s">
        <v>1</v>
      </c>
      <c r="E9" s="4" t="s">
        <v>2</v>
      </c>
      <c r="F9" s="3" t="s">
        <v>580</v>
      </c>
      <c r="G9" s="5" t="s">
        <v>579</v>
      </c>
    </row>
    <row r="10" spans="3:7" ht="38.25" x14ac:dyDescent="0.25">
      <c r="C10" s="6">
        <v>45267.61986111111</v>
      </c>
      <c r="D10" s="7" t="s">
        <v>3</v>
      </c>
      <c r="E10" s="8" t="s">
        <v>4</v>
      </c>
      <c r="F10" s="7" t="s">
        <v>5</v>
      </c>
      <c r="G10" s="7"/>
    </row>
    <row r="11" spans="3:7" x14ac:dyDescent="0.25">
      <c r="C11" s="6">
        <v>45267.62228009259</v>
      </c>
      <c r="D11" s="7" t="s">
        <v>3</v>
      </c>
      <c r="E11" s="8" t="s">
        <v>6</v>
      </c>
      <c r="F11" s="7" t="s">
        <v>7</v>
      </c>
      <c r="G11" s="7"/>
    </row>
    <row r="12" spans="3:7" x14ac:dyDescent="0.25">
      <c r="C12" s="6">
        <v>45267.622418981482</v>
      </c>
      <c r="D12" s="7" t="s">
        <v>3</v>
      </c>
      <c r="E12" s="8" t="s">
        <v>8</v>
      </c>
      <c r="F12" s="7"/>
      <c r="G12" s="7">
        <v>4</v>
      </c>
    </row>
    <row r="13" spans="3:7" x14ac:dyDescent="0.25">
      <c r="C13" s="6">
        <v>45267.622708333336</v>
      </c>
      <c r="D13" s="7" t="s">
        <v>3</v>
      </c>
      <c r="E13" s="8" t="s">
        <v>9</v>
      </c>
      <c r="F13" s="7" t="s">
        <v>7</v>
      </c>
      <c r="G13" s="7"/>
    </row>
    <row r="14" spans="3:7" x14ac:dyDescent="0.25">
      <c r="C14" s="6">
        <v>45267.622766203705</v>
      </c>
      <c r="D14" s="7" t="s">
        <v>3</v>
      </c>
      <c r="E14" s="8" t="s">
        <v>10</v>
      </c>
      <c r="F14" s="7" t="s">
        <v>7</v>
      </c>
      <c r="G14" s="7"/>
    </row>
    <row r="15" spans="3:7" ht="25.5" x14ac:dyDescent="0.25">
      <c r="C15" s="9">
        <v>45267.624432870369</v>
      </c>
      <c r="D15" s="7" t="s">
        <v>11</v>
      </c>
      <c r="E15" s="8" t="s">
        <v>12</v>
      </c>
      <c r="F15" s="7"/>
      <c r="G15" s="7"/>
    </row>
    <row r="16" spans="3:7" x14ac:dyDescent="0.25">
      <c r="C16" s="6">
        <v>45267.678136574075</v>
      </c>
      <c r="D16" s="7" t="s">
        <v>3</v>
      </c>
      <c r="E16" s="8" t="s">
        <v>13</v>
      </c>
      <c r="F16" s="7" t="s">
        <v>7</v>
      </c>
      <c r="G16" s="7"/>
    </row>
    <row r="17" spans="3:7" ht="25.5" x14ac:dyDescent="0.25">
      <c r="C17" s="6">
        <v>45271.611666666664</v>
      </c>
      <c r="D17" s="7" t="s">
        <v>3</v>
      </c>
      <c r="E17" s="8" t="s">
        <v>14</v>
      </c>
      <c r="F17" s="7" t="s">
        <v>7</v>
      </c>
      <c r="G17" s="7"/>
    </row>
    <row r="18" spans="3:7" ht="25.5" x14ac:dyDescent="0.25">
      <c r="C18" s="6">
        <v>45271.612268518518</v>
      </c>
      <c r="D18" s="7" t="s">
        <v>3</v>
      </c>
      <c r="E18" s="8" t="s">
        <v>15</v>
      </c>
      <c r="F18" s="7" t="s">
        <v>7</v>
      </c>
      <c r="G18" s="7"/>
    </row>
    <row r="19" spans="3:7" x14ac:dyDescent="0.25">
      <c r="C19" s="6">
        <v>45272.612268460645</v>
      </c>
      <c r="D19" s="7" t="s">
        <v>3</v>
      </c>
      <c r="E19" s="8" t="s">
        <v>16</v>
      </c>
      <c r="F19" s="7" t="s">
        <v>7</v>
      </c>
      <c r="G19" s="7"/>
    </row>
    <row r="20" spans="3:7" ht="25.5" x14ac:dyDescent="0.25">
      <c r="C20" s="6">
        <v>45273.612268460645</v>
      </c>
      <c r="D20" s="7" t="s">
        <v>3</v>
      </c>
      <c r="E20" s="8" t="s">
        <v>17</v>
      </c>
      <c r="F20" s="7" t="s">
        <v>7</v>
      </c>
      <c r="G20" s="7"/>
    </row>
    <row r="21" spans="3:7" ht="25.5" x14ac:dyDescent="0.25">
      <c r="C21" s="6">
        <v>45274.612268460645</v>
      </c>
      <c r="D21" s="7" t="s">
        <v>3</v>
      </c>
      <c r="E21" s="8" t="s">
        <v>18</v>
      </c>
      <c r="F21" s="7" t="s">
        <v>7</v>
      </c>
      <c r="G21" s="7"/>
    </row>
    <row r="22" spans="3:7" x14ac:dyDescent="0.25">
      <c r="C22" s="6">
        <v>45271.619444444441</v>
      </c>
      <c r="D22" s="7" t="s">
        <v>3</v>
      </c>
      <c r="E22" s="8" t="s">
        <v>19</v>
      </c>
      <c r="F22" s="7" t="s">
        <v>7</v>
      </c>
      <c r="G22" s="7"/>
    </row>
    <row r="23" spans="3:7" ht="38.25" x14ac:dyDescent="0.25">
      <c r="C23" s="6">
        <v>45271.61954861111</v>
      </c>
      <c r="D23" s="7" t="s">
        <v>3</v>
      </c>
      <c r="E23" s="8" t="s">
        <v>20</v>
      </c>
      <c r="F23" s="7" t="s">
        <v>7</v>
      </c>
      <c r="G23" s="7"/>
    </row>
    <row r="24" spans="3:7" x14ac:dyDescent="0.25">
      <c r="C24" s="6">
        <v>45271.61954861111</v>
      </c>
      <c r="D24" s="7" t="s">
        <v>3</v>
      </c>
      <c r="E24" s="8" t="s">
        <v>21</v>
      </c>
      <c r="F24" s="7" t="s">
        <v>7</v>
      </c>
      <c r="G24" s="7"/>
    </row>
    <row r="25" spans="3:7" ht="38.25" x14ac:dyDescent="0.25">
      <c r="C25" s="6">
        <v>45271.61954861111</v>
      </c>
      <c r="D25" s="7" t="s">
        <v>3</v>
      </c>
      <c r="E25" s="8" t="s">
        <v>22</v>
      </c>
      <c r="F25" s="7" t="s">
        <v>23</v>
      </c>
      <c r="G25" s="7"/>
    </row>
    <row r="26" spans="3:7" ht="25.5" x14ac:dyDescent="0.25">
      <c r="C26" s="6">
        <v>45271.61954861111</v>
      </c>
      <c r="D26" s="7" t="s">
        <v>3</v>
      </c>
      <c r="E26" s="8" t="s">
        <v>24</v>
      </c>
      <c r="F26" s="7" t="s">
        <v>7</v>
      </c>
      <c r="G26" s="7"/>
    </row>
    <row r="27" spans="3:7" ht="25.5" x14ac:dyDescent="0.25">
      <c r="C27" s="6">
        <v>45271.61954861111</v>
      </c>
      <c r="D27" s="7" t="s">
        <v>3</v>
      </c>
      <c r="E27" s="8" t="s">
        <v>25</v>
      </c>
      <c r="F27" s="7" t="s">
        <v>7</v>
      </c>
      <c r="G27" s="7"/>
    </row>
    <row r="28" spans="3:7" x14ac:dyDescent="0.25">
      <c r="C28" s="6">
        <v>45271.61954861111</v>
      </c>
      <c r="D28" s="7" t="s">
        <v>3</v>
      </c>
      <c r="E28" s="8" t="s">
        <v>26</v>
      </c>
      <c r="F28" s="7" t="s">
        <v>7</v>
      </c>
      <c r="G28" s="7"/>
    </row>
    <row r="29" spans="3:7" ht="25.5" x14ac:dyDescent="0.25">
      <c r="C29" s="6">
        <v>45271.61954861111</v>
      </c>
      <c r="D29" s="7" t="s">
        <v>3</v>
      </c>
      <c r="E29" s="8" t="s">
        <v>27</v>
      </c>
      <c r="F29" s="7" t="s">
        <v>28</v>
      </c>
      <c r="G29" s="7"/>
    </row>
    <row r="30" spans="3:7" ht="25.5" x14ac:dyDescent="0.25">
      <c r="C30" s="6">
        <v>45271.61954861111</v>
      </c>
      <c r="D30" s="7" t="s">
        <v>3</v>
      </c>
      <c r="E30" s="8" t="s">
        <v>29</v>
      </c>
      <c r="F30" s="7" t="s">
        <v>7</v>
      </c>
      <c r="G30" s="7"/>
    </row>
    <row r="31" spans="3:7" ht="25.5" x14ac:dyDescent="0.25">
      <c r="C31" s="6">
        <v>45271.61954861111</v>
      </c>
      <c r="D31" s="7" t="s">
        <v>3</v>
      </c>
      <c r="E31" s="8" t="s">
        <v>30</v>
      </c>
      <c r="F31" s="7" t="s">
        <v>7</v>
      </c>
      <c r="G31" s="7"/>
    </row>
    <row r="32" spans="3:7" ht="25.5" x14ac:dyDescent="0.25">
      <c r="C32" s="6">
        <v>45271.717743055553</v>
      </c>
      <c r="D32" s="7" t="s">
        <v>3</v>
      </c>
      <c r="E32" s="8" t="s">
        <v>31</v>
      </c>
      <c r="F32" s="7" t="s">
        <v>7</v>
      </c>
      <c r="G32" s="7"/>
    </row>
    <row r="33" spans="3:7" x14ac:dyDescent="0.25">
      <c r="C33" s="6">
        <v>45271.71806712963</v>
      </c>
      <c r="D33" s="7" t="s">
        <v>3</v>
      </c>
      <c r="E33" s="8" t="s">
        <v>32</v>
      </c>
      <c r="F33" s="7" t="s">
        <v>7</v>
      </c>
      <c r="G33" s="7"/>
    </row>
    <row r="34" spans="3:7" x14ac:dyDescent="0.25">
      <c r="C34" s="6">
        <v>45271.719178240739</v>
      </c>
      <c r="D34" s="7" t="s">
        <v>3</v>
      </c>
      <c r="E34" s="8" t="s">
        <v>33</v>
      </c>
      <c r="F34" s="7" t="s">
        <v>7</v>
      </c>
      <c r="G34" s="7"/>
    </row>
    <row r="35" spans="3:7" x14ac:dyDescent="0.25">
      <c r="C35" s="6">
        <v>45271.719386574077</v>
      </c>
      <c r="D35" s="7" t="s">
        <v>3</v>
      </c>
      <c r="E35" s="8" t="s">
        <v>34</v>
      </c>
      <c r="F35" s="7" t="s">
        <v>5</v>
      </c>
      <c r="G35" s="7"/>
    </row>
    <row r="36" spans="3:7" x14ac:dyDescent="0.25">
      <c r="C36" s="6">
        <v>45271.719606481478</v>
      </c>
      <c r="D36" s="7" t="s">
        <v>3</v>
      </c>
      <c r="E36" s="8" t="s">
        <v>35</v>
      </c>
      <c r="F36" s="7" t="s">
        <v>7</v>
      </c>
      <c r="G36" s="7"/>
    </row>
    <row r="37" spans="3:7" x14ac:dyDescent="0.25">
      <c r="C37" s="6">
        <v>45271.720891203702</v>
      </c>
      <c r="D37" s="7" t="s">
        <v>3</v>
      </c>
      <c r="E37" s="8" t="s">
        <v>36</v>
      </c>
      <c r="F37" s="7" t="s">
        <v>7</v>
      </c>
      <c r="G37" s="7"/>
    </row>
    <row r="38" spans="3:7" ht="38.25" x14ac:dyDescent="0.25">
      <c r="C38" s="6">
        <v>45271.721261574072</v>
      </c>
      <c r="D38" s="7" t="s">
        <v>3</v>
      </c>
      <c r="E38" s="8" t="s">
        <v>37</v>
      </c>
      <c r="F38" s="7" t="s">
        <v>7</v>
      </c>
      <c r="G38" s="7"/>
    </row>
    <row r="39" spans="3:7" ht="25.5" x14ac:dyDescent="0.25">
      <c r="C39" s="6">
        <v>45271.722187500003</v>
      </c>
      <c r="D39" s="7" t="s">
        <v>3</v>
      </c>
      <c r="E39" s="8" t="s">
        <v>38</v>
      </c>
      <c r="F39" s="7" t="s">
        <v>7</v>
      </c>
      <c r="G39" s="7"/>
    </row>
    <row r="40" spans="3:7" ht="38.25" x14ac:dyDescent="0.25">
      <c r="C40" s="6">
        <v>45271.723275462966</v>
      </c>
      <c r="D40" s="7" t="s">
        <v>3</v>
      </c>
      <c r="E40" s="8" t="s">
        <v>39</v>
      </c>
      <c r="F40" s="7" t="s">
        <v>7</v>
      </c>
      <c r="G40" s="7"/>
    </row>
    <row r="41" spans="3:7" ht="25.5" x14ac:dyDescent="0.25">
      <c r="C41" s="6">
        <v>45271.723275462966</v>
      </c>
      <c r="D41" s="7" t="s">
        <v>3</v>
      </c>
      <c r="E41" s="8" t="s">
        <v>40</v>
      </c>
      <c r="F41" s="7" t="s">
        <v>7</v>
      </c>
      <c r="G41" s="7"/>
    </row>
    <row r="42" spans="3:7" ht="25.5" x14ac:dyDescent="0.25">
      <c r="C42" s="6">
        <v>45271.723275462966</v>
      </c>
      <c r="D42" s="7" t="s">
        <v>3</v>
      </c>
      <c r="E42" s="8" t="s">
        <v>41</v>
      </c>
      <c r="F42" s="7" t="s">
        <v>7</v>
      </c>
      <c r="G42" s="7"/>
    </row>
    <row r="43" spans="3:7" ht="25.5" x14ac:dyDescent="0.25">
      <c r="C43" s="6">
        <v>45271.723275462966</v>
      </c>
      <c r="D43" s="7" t="s">
        <v>3</v>
      </c>
      <c r="E43" s="8" t="s">
        <v>42</v>
      </c>
      <c r="F43" s="7" t="s">
        <v>7</v>
      </c>
      <c r="G43" s="7"/>
    </row>
    <row r="44" spans="3:7" ht="51" x14ac:dyDescent="0.25">
      <c r="C44" s="6">
        <v>45271.723275462966</v>
      </c>
      <c r="D44" s="7" t="s">
        <v>3</v>
      </c>
      <c r="E44" s="8" t="s">
        <v>43</v>
      </c>
      <c r="F44" s="7" t="s">
        <v>5</v>
      </c>
      <c r="G44" s="7"/>
    </row>
    <row r="45" spans="3:7" ht="38.25" x14ac:dyDescent="0.25">
      <c r="C45" s="6">
        <v>45271.723275462966</v>
      </c>
      <c r="D45" s="7" t="s">
        <v>3</v>
      </c>
      <c r="E45" s="8" t="s">
        <v>44</v>
      </c>
      <c r="F45" s="7" t="s">
        <v>7</v>
      </c>
      <c r="G45" s="7"/>
    </row>
    <row r="46" spans="3:7" x14ac:dyDescent="0.25">
      <c r="C46" s="6">
        <v>45271.724317129629</v>
      </c>
      <c r="D46" s="7" t="s">
        <v>3</v>
      </c>
      <c r="E46" s="8" t="s">
        <v>45</v>
      </c>
      <c r="F46" s="7" t="s">
        <v>46</v>
      </c>
      <c r="G46" s="7"/>
    </row>
    <row r="47" spans="3:7" ht="25.5" x14ac:dyDescent="0.25">
      <c r="C47" s="6">
        <v>45271.724317129629</v>
      </c>
      <c r="D47" s="7" t="s">
        <v>3</v>
      </c>
      <c r="E47" s="8" t="s">
        <v>47</v>
      </c>
      <c r="F47" s="7" t="s">
        <v>7</v>
      </c>
      <c r="G47" s="7"/>
    </row>
    <row r="48" spans="3:7" ht="25.5" x14ac:dyDescent="0.25">
      <c r="C48" s="6">
        <v>45271.724317129629</v>
      </c>
      <c r="D48" s="7" t="s">
        <v>3</v>
      </c>
      <c r="E48" s="8" t="s">
        <v>48</v>
      </c>
      <c r="F48" s="7" t="s">
        <v>7</v>
      </c>
      <c r="G48" s="7"/>
    </row>
    <row r="49" spans="3:7" ht="38.25" x14ac:dyDescent="0.25">
      <c r="C49" s="6">
        <v>45271.724317129629</v>
      </c>
      <c r="D49" s="7" t="s">
        <v>3</v>
      </c>
      <c r="E49" s="8" t="s">
        <v>49</v>
      </c>
      <c r="F49" s="7" t="s">
        <v>7</v>
      </c>
      <c r="G49" s="7"/>
    </row>
    <row r="50" spans="3:7" x14ac:dyDescent="0.25">
      <c r="C50" s="6">
        <v>45272.393483796295</v>
      </c>
      <c r="D50" s="7" t="s">
        <v>3</v>
      </c>
      <c r="E50" s="8" t="s">
        <v>50</v>
      </c>
      <c r="F50" s="7" t="s">
        <v>7</v>
      </c>
      <c r="G50" s="7"/>
    </row>
    <row r="51" spans="3:7" x14ac:dyDescent="0.25">
      <c r="C51" s="6">
        <v>45272.395324074074</v>
      </c>
      <c r="D51" s="7" t="s">
        <v>3</v>
      </c>
      <c r="E51" s="8" t="s">
        <v>51</v>
      </c>
      <c r="F51" s="7" t="s">
        <v>28</v>
      </c>
      <c r="G51" s="7"/>
    </row>
    <row r="52" spans="3:7" ht="25.5" x14ac:dyDescent="0.25">
      <c r="C52" s="6">
        <v>45272.396678240744</v>
      </c>
      <c r="D52" s="7" t="s">
        <v>3</v>
      </c>
      <c r="E52" s="8" t="s">
        <v>52</v>
      </c>
      <c r="F52" s="7" t="s">
        <v>7</v>
      </c>
      <c r="G52" s="7"/>
    </row>
    <row r="53" spans="3:7" ht="25.5" x14ac:dyDescent="0.25">
      <c r="C53" s="6">
        <v>45272.525578703702</v>
      </c>
      <c r="D53" s="7" t="s">
        <v>3</v>
      </c>
      <c r="E53" s="8" t="s">
        <v>53</v>
      </c>
      <c r="F53" s="7" t="s">
        <v>7</v>
      </c>
      <c r="G53" s="7"/>
    </row>
    <row r="54" spans="3:7" ht="25.5" x14ac:dyDescent="0.25">
      <c r="C54" s="6">
        <v>45272.564618055556</v>
      </c>
      <c r="D54" s="7" t="s">
        <v>3</v>
      </c>
      <c r="E54" s="8" t="s">
        <v>54</v>
      </c>
      <c r="F54" s="7" t="s">
        <v>7</v>
      </c>
      <c r="G54" s="7"/>
    </row>
    <row r="55" spans="3:7" ht="25.5" x14ac:dyDescent="0.25">
      <c r="C55" s="6">
        <v>45272.564629629633</v>
      </c>
      <c r="D55" s="7" t="s">
        <v>3</v>
      </c>
      <c r="E55" s="8" t="s">
        <v>55</v>
      </c>
      <c r="F55" s="7" t="s">
        <v>7</v>
      </c>
      <c r="G55" s="7"/>
    </row>
    <row r="56" spans="3:7" ht="25.5" x14ac:dyDescent="0.25">
      <c r="C56" s="6">
        <v>45272.667511574073</v>
      </c>
      <c r="D56" s="7" t="s">
        <v>56</v>
      </c>
      <c r="E56" s="8" t="s">
        <v>57</v>
      </c>
      <c r="F56" s="7" t="s">
        <v>5</v>
      </c>
      <c r="G56" s="7"/>
    </row>
    <row r="57" spans="3:7" x14ac:dyDescent="0.25">
      <c r="C57" s="6">
        <v>45274.477962962963</v>
      </c>
      <c r="D57" s="7" t="s">
        <v>3</v>
      </c>
      <c r="E57" s="8" t="s">
        <v>58</v>
      </c>
      <c r="F57" s="7" t="s">
        <v>7</v>
      </c>
      <c r="G57" s="7"/>
    </row>
    <row r="58" spans="3:7" x14ac:dyDescent="0.25">
      <c r="C58" s="9">
        <v>45274.478391203702</v>
      </c>
      <c r="D58" s="7" t="s">
        <v>11</v>
      </c>
      <c r="E58" s="8" t="s">
        <v>59</v>
      </c>
      <c r="F58" s="7" t="s">
        <v>7</v>
      </c>
      <c r="G58" s="7"/>
    </row>
    <row r="59" spans="3:7" x14ac:dyDescent="0.25">
      <c r="C59" s="6">
        <v>45274.479062500002</v>
      </c>
      <c r="D59" s="7" t="s">
        <v>3</v>
      </c>
      <c r="E59" s="8" t="s">
        <v>58</v>
      </c>
      <c r="F59" s="7" t="s">
        <v>7</v>
      </c>
      <c r="G59" s="7"/>
    </row>
    <row r="60" spans="3:7" ht="38.25" x14ac:dyDescent="0.25">
      <c r="C60" s="6">
        <v>45274.47965277778</v>
      </c>
      <c r="D60" s="7" t="s">
        <v>3</v>
      </c>
      <c r="E60" s="8" t="s">
        <v>60</v>
      </c>
      <c r="F60" s="7" t="s">
        <v>5</v>
      </c>
      <c r="G60" s="7"/>
    </row>
    <row r="61" spans="3:7" x14ac:dyDescent="0.25">
      <c r="C61" s="6">
        <v>45275.463090277779</v>
      </c>
      <c r="D61" s="7" t="s">
        <v>3</v>
      </c>
      <c r="E61" s="8" t="s">
        <v>61</v>
      </c>
      <c r="F61" s="7" t="s">
        <v>7</v>
      </c>
      <c r="G61" s="7"/>
    </row>
    <row r="62" spans="3:7" ht="25.5" x14ac:dyDescent="0.25">
      <c r="C62" s="6">
        <v>45296.505416666667</v>
      </c>
      <c r="D62" s="7" t="s">
        <v>3</v>
      </c>
      <c r="E62" s="8" t="s">
        <v>62</v>
      </c>
      <c r="F62" s="7" t="s">
        <v>7</v>
      </c>
      <c r="G62" s="7"/>
    </row>
    <row r="63" spans="3:7" ht="25.5" x14ac:dyDescent="0.25">
      <c r="C63" s="6">
        <v>45296.505416666667</v>
      </c>
      <c r="D63" s="7" t="s">
        <v>3</v>
      </c>
      <c r="E63" s="8" t="s">
        <v>63</v>
      </c>
      <c r="F63" s="7" t="s">
        <v>64</v>
      </c>
      <c r="G63" s="7"/>
    </row>
    <row r="64" spans="3:7" x14ac:dyDescent="0.25">
      <c r="C64" s="6">
        <v>45296.505416666667</v>
      </c>
      <c r="D64" s="7" t="s">
        <v>3</v>
      </c>
      <c r="E64" s="8" t="s">
        <v>65</v>
      </c>
      <c r="F64" s="7" t="s">
        <v>7</v>
      </c>
      <c r="G64" s="7"/>
    </row>
    <row r="65" spans="3:7" ht="25.5" x14ac:dyDescent="0.25">
      <c r="C65" s="6">
        <v>45296.505416666667</v>
      </c>
      <c r="D65" s="7" t="s">
        <v>3</v>
      </c>
      <c r="E65" s="8" t="s">
        <v>66</v>
      </c>
      <c r="F65" s="7" t="s">
        <v>7</v>
      </c>
      <c r="G65" s="7"/>
    </row>
    <row r="66" spans="3:7" x14ac:dyDescent="0.25">
      <c r="C66" s="6">
        <v>45296.615740740737</v>
      </c>
      <c r="D66" s="7" t="s">
        <v>3</v>
      </c>
      <c r="E66" s="8" t="s">
        <v>577</v>
      </c>
      <c r="F66" s="7" t="s">
        <v>23</v>
      </c>
      <c r="G66" s="7"/>
    </row>
    <row r="67" spans="3:7" ht="25.5" x14ac:dyDescent="0.25">
      <c r="C67" s="6">
        <v>45296.615740740737</v>
      </c>
      <c r="D67" s="7" t="s">
        <v>3</v>
      </c>
      <c r="E67" s="8" t="s">
        <v>578</v>
      </c>
      <c r="F67" s="7" t="s">
        <v>7</v>
      </c>
      <c r="G67" s="7"/>
    </row>
    <row r="68" spans="3:7" x14ac:dyDescent="0.25">
      <c r="C68" s="6">
        <v>45314.427824074075</v>
      </c>
      <c r="D68" s="7" t="s">
        <v>3</v>
      </c>
      <c r="E68" s="8" t="s">
        <v>67</v>
      </c>
      <c r="F68" s="7" t="s">
        <v>5</v>
      </c>
      <c r="G68" s="7"/>
    </row>
    <row r="69" spans="3:7" x14ac:dyDescent="0.25">
      <c r="C69" s="9">
        <v>45314.590694444443</v>
      </c>
      <c r="D69" s="7" t="s">
        <v>11</v>
      </c>
      <c r="E69" s="8" t="s">
        <v>576</v>
      </c>
      <c r="F69" s="7" t="s">
        <v>5</v>
      </c>
      <c r="G69" s="7"/>
    </row>
    <row r="70" spans="3:7" x14ac:dyDescent="0.25">
      <c r="C70" s="9">
        <v>45314.591678240744</v>
      </c>
      <c r="D70" s="7" t="s">
        <v>11</v>
      </c>
      <c r="E70" s="8" t="s">
        <v>575</v>
      </c>
      <c r="F70" s="7" t="s">
        <v>5</v>
      </c>
      <c r="G70" s="7"/>
    </row>
    <row r="71" spans="3:7" x14ac:dyDescent="0.25">
      <c r="C71" s="6">
        <v>45352.490416666667</v>
      </c>
      <c r="D71" s="7" t="s">
        <v>3</v>
      </c>
      <c r="E71" s="8" t="s">
        <v>68</v>
      </c>
      <c r="F71" s="7" t="s">
        <v>5</v>
      </c>
      <c r="G71" s="7"/>
    </row>
    <row r="72" spans="3:7" x14ac:dyDescent="0.25">
      <c r="C72" s="6">
        <v>45358.638865740744</v>
      </c>
      <c r="D72" s="7" t="s">
        <v>3</v>
      </c>
      <c r="E72" s="8" t="s">
        <v>69</v>
      </c>
      <c r="F72" s="7" t="s">
        <v>5</v>
      </c>
      <c r="G72" s="7"/>
    </row>
    <row r="73" spans="3:7" x14ac:dyDescent="0.25">
      <c r="C73" s="6">
        <v>45365.697627314818</v>
      </c>
      <c r="D73" s="7" t="s">
        <v>3</v>
      </c>
      <c r="E73" s="8" t="s">
        <v>70</v>
      </c>
      <c r="F73" s="7" t="s">
        <v>5</v>
      </c>
      <c r="G73" s="7"/>
    </row>
    <row r="74" spans="3:7" x14ac:dyDescent="0.25">
      <c r="C74" s="6">
        <v>45369.481840277775</v>
      </c>
      <c r="D74" s="7" t="s">
        <v>3</v>
      </c>
      <c r="E74" s="8" t="s">
        <v>71</v>
      </c>
      <c r="F74" s="7"/>
      <c r="G74" s="7">
        <v>4</v>
      </c>
    </row>
    <row r="75" spans="3:7" x14ac:dyDescent="0.25">
      <c r="C75" s="6">
        <v>45391.72828703704</v>
      </c>
      <c r="D75" s="7" t="s">
        <v>72</v>
      </c>
      <c r="E75" s="8" t="s">
        <v>73</v>
      </c>
      <c r="F75" s="7" t="s">
        <v>5</v>
      </c>
      <c r="G75" s="7"/>
    </row>
    <row r="76" spans="3:7" x14ac:dyDescent="0.25">
      <c r="C76" s="6">
        <v>45392.67015046296</v>
      </c>
      <c r="D76" s="7" t="s">
        <v>72</v>
      </c>
      <c r="E76" s="8" t="s">
        <v>74</v>
      </c>
      <c r="F76" s="7" t="s">
        <v>28</v>
      </c>
      <c r="G76" s="7"/>
    </row>
    <row r="77" spans="3:7" x14ac:dyDescent="0.25">
      <c r="C77" s="6">
        <v>45392.670347222222</v>
      </c>
      <c r="D77" s="7" t="s">
        <v>72</v>
      </c>
      <c r="E77" s="8" t="s">
        <v>574</v>
      </c>
      <c r="F77" s="7" t="s">
        <v>5</v>
      </c>
      <c r="G77" s="7"/>
    </row>
    <row r="78" spans="3:7" x14ac:dyDescent="0.25">
      <c r="C78" s="6">
        <v>45392.670370370368</v>
      </c>
      <c r="D78" s="7" t="s">
        <v>72</v>
      </c>
      <c r="E78" s="8" t="s">
        <v>75</v>
      </c>
      <c r="F78" s="7" t="s">
        <v>5</v>
      </c>
      <c r="G78" s="7"/>
    </row>
    <row r="79" spans="3:7" x14ac:dyDescent="0.25">
      <c r="C79" s="9">
        <v>45392.670486111114</v>
      </c>
      <c r="D79" s="7" t="s">
        <v>11</v>
      </c>
      <c r="E79" s="8" t="s">
        <v>76</v>
      </c>
      <c r="F79" s="7" t="s">
        <v>5</v>
      </c>
      <c r="G79" s="7"/>
    </row>
    <row r="80" spans="3:7" x14ac:dyDescent="0.25">
      <c r="C80" s="6">
        <v>45392.670613425929</v>
      </c>
      <c r="D80" s="7" t="s">
        <v>72</v>
      </c>
      <c r="E80" s="8" t="s">
        <v>77</v>
      </c>
      <c r="F80" s="7" t="s">
        <v>7</v>
      </c>
      <c r="G80" s="7"/>
    </row>
    <row r="81" spans="3:7" x14ac:dyDescent="0.25">
      <c r="C81" s="6">
        <v>45392.670706018522</v>
      </c>
      <c r="D81" s="7" t="s">
        <v>72</v>
      </c>
      <c r="E81" s="8" t="s">
        <v>78</v>
      </c>
      <c r="F81" s="7" t="s">
        <v>28</v>
      </c>
      <c r="G81" s="7"/>
    </row>
    <row r="82" spans="3:7" ht="25.5" x14ac:dyDescent="0.25">
      <c r="C82" s="9">
        <v>45392.670868055553</v>
      </c>
      <c r="D82" s="7" t="s">
        <v>79</v>
      </c>
      <c r="E82" s="8" t="s">
        <v>80</v>
      </c>
      <c r="F82" s="10" t="s">
        <v>64</v>
      </c>
      <c r="G82" s="7"/>
    </row>
    <row r="83" spans="3:7" ht="25.5" x14ac:dyDescent="0.25">
      <c r="C83" s="6">
        <v>45392.670983796299</v>
      </c>
      <c r="D83" s="7" t="s">
        <v>72</v>
      </c>
      <c r="E83" s="8" t="s">
        <v>81</v>
      </c>
      <c r="F83" s="7" t="s">
        <v>5</v>
      </c>
      <c r="G83" s="7"/>
    </row>
    <row r="84" spans="3:7" ht="38.25" x14ac:dyDescent="0.25">
      <c r="C84" s="9">
        <v>45392.671018518522</v>
      </c>
      <c r="D84" s="7" t="s">
        <v>79</v>
      </c>
      <c r="E84" s="8" t="s">
        <v>82</v>
      </c>
      <c r="F84" s="7" t="s">
        <v>83</v>
      </c>
      <c r="G84" s="7"/>
    </row>
    <row r="85" spans="3:7" ht="25.5" x14ac:dyDescent="0.25">
      <c r="C85" s="9">
        <v>45392.671678240738</v>
      </c>
      <c r="D85" s="7" t="s">
        <v>79</v>
      </c>
      <c r="E85" s="8" t="s">
        <v>84</v>
      </c>
      <c r="F85" s="7" t="s">
        <v>5</v>
      </c>
      <c r="G85" s="7"/>
    </row>
    <row r="86" spans="3:7" x14ac:dyDescent="0.25">
      <c r="C86" s="6">
        <v>45392.673020833332</v>
      </c>
      <c r="D86" s="7" t="s">
        <v>72</v>
      </c>
      <c r="E86" s="8" t="s">
        <v>85</v>
      </c>
      <c r="F86" s="7" t="s">
        <v>5</v>
      </c>
      <c r="G86" s="7"/>
    </row>
    <row r="87" spans="3:7" ht="38.25" x14ac:dyDescent="0.25">
      <c r="C87" s="6">
        <v>45392.673078703701</v>
      </c>
      <c r="D87" s="7" t="s">
        <v>72</v>
      </c>
      <c r="E87" s="8" t="s">
        <v>86</v>
      </c>
      <c r="F87" s="7" t="s">
        <v>7</v>
      </c>
      <c r="G87" s="7"/>
    </row>
    <row r="88" spans="3:7" ht="25.5" x14ac:dyDescent="0.25">
      <c r="C88" s="9">
        <v>45392.673495370371</v>
      </c>
      <c r="D88" s="7" t="s">
        <v>79</v>
      </c>
      <c r="E88" s="8" t="s">
        <v>87</v>
      </c>
      <c r="F88" s="7" t="s">
        <v>7</v>
      </c>
      <c r="G88" s="7"/>
    </row>
    <row r="89" spans="3:7" ht="25.5" x14ac:dyDescent="0.25">
      <c r="C89" s="9">
        <v>45392.673726851855</v>
      </c>
      <c r="D89" s="7" t="s">
        <v>79</v>
      </c>
      <c r="E89" s="8" t="s">
        <v>88</v>
      </c>
      <c r="F89" s="7" t="s">
        <v>7</v>
      </c>
      <c r="G89" s="7"/>
    </row>
    <row r="90" spans="3:7" ht="38.25" x14ac:dyDescent="0.25">
      <c r="C90" s="9">
        <v>45392.725798611114</v>
      </c>
      <c r="D90" s="7" t="s">
        <v>79</v>
      </c>
      <c r="E90" s="8" t="s">
        <v>89</v>
      </c>
      <c r="F90" s="7" t="s">
        <v>7</v>
      </c>
      <c r="G90" s="7"/>
    </row>
    <row r="91" spans="3:7" ht="51" x14ac:dyDescent="0.25">
      <c r="C91" s="6">
        <v>45392.8047337963</v>
      </c>
      <c r="D91" s="7" t="s">
        <v>72</v>
      </c>
      <c r="E91" s="8" t="s">
        <v>90</v>
      </c>
      <c r="F91" s="7" t="s">
        <v>7</v>
      </c>
      <c r="G91" s="7"/>
    </row>
    <row r="92" spans="3:7" ht="38.25" x14ac:dyDescent="0.25">
      <c r="C92" s="6">
        <v>45392.805393518516</v>
      </c>
      <c r="D92" s="7" t="s">
        <v>72</v>
      </c>
      <c r="E92" s="8" t="s">
        <v>91</v>
      </c>
      <c r="F92" s="7" t="s">
        <v>7</v>
      </c>
      <c r="G92" s="7"/>
    </row>
    <row r="93" spans="3:7" x14ac:dyDescent="0.25">
      <c r="C93" s="6">
        <v>45393.378078703703</v>
      </c>
      <c r="D93" s="7" t="s">
        <v>72</v>
      </c>
      <c r="E93" s="8" t="s">
        <v>92</v>
      </c>
      <c r="F93" s="7" t="s">
        <v>7</v>
      </c>
      <c r="G93" s="7"/>
    </row>
    <row r="94" spans="3:7" x14ac:dyDescent="0.25">
      <c r="C94" s="6">
        <v>45393.404583333337</v>
      </c>
      <c r="D94" s="7" t="s">
        <v>72</v>
      </c>
      <c r="E94" s="8" t="s">
        <v>93</v>
      </c>
      <c r="F94" s="7" t="s">
        <v>28</v>
      </c>
      <c r="G94" s="7"/>
    </row>
    <row r="95" spans="3:7" ht="38.25" x14ac:dyDescent="0.25">
      <c r="C95" s="6">
        <v>45393.405300925922</v>
      </c>
      <c r="D95" s="7" t="s">
        <v>72</v>
      </c>
      <c r="E95" s="8" t="s">
        <v>94</v>
      </c>
      <c r="F95" s="7" t="s">
        <v>83</v>
      </c>
      <c r="G95" s="7"/>
    </row>
    <row r="96" spans="3:7" x14ac:dyDescent="0.25">
      <c r="C96" s="9">
        <v>45393.405624999999</v>
      </c>
      <c r="D96" s="7" t="s">
        <v>11</v>
      </c>
      <c r="E96" s="8" t="s">
        <v>95</v>
      </c>
      <c r="F96" s="7" t="s">
        <v>46</v>
      </c>
      <c r="G96" s="7"/>
    </row>
    <row r="97" spans="3:7" x14ac:dyDescent="0.25">
      <c r="C97" s="9">
        <v>45393.405659722222</v>
      </c>
      <c r="D97" s="7" t="s">
        <v>11</v>
      </c>
      <c r="E97" s="8" t="s">
        <v>96</v>
      </c>
      <c r="F97" s="7" t="s">
        <v>28</v>
      </c>
      <c r="G97" s="7"/>
    </row>
    <row r="98" spans="3:7" x14ac:dyDescent="0.25">
      <c r="C98" s="9">
        <v>45393.406377314815</v>
      </c>
      <c r="D98" s="7" t="s">
        <v>11</v>
      </c>
      <c r="E98" s="8" t="s">
        <v>96</v>
      </c>
      <c r="F98" s="7" t="s">
        <v>28</v>
      </c>
      <c r="G98" s="7"/>
    </row>
    <row r="99" spans="3:7" x14ac:dyDescent="0.25">
      <c r="C99" s="9">
        <v>45393.406805555554</v>
      </c>
      <c r="D99" s="7" t="s">
        <v>11</v>
      </c>
      <c r="E99" s="8" t="s">
        <v>97</v>
      </c>
      <c r="F99" s="7" t="s">
        <v>28</v>
      </c>
      <c r="G99" s="7"/>
    </row>
    <row r="100" spans="3:7" x14ac:dyDescent="0.25">
      <c r="C100" s="6">
        <v>45393.407013888886</v>
      </c>
      <c r="D100" s="7" t="s">
        <v>72</v>
      </c>
      <c r="E100" s="8" t="s">
        <v>98</v>
      </c>
      <c r="F100" s="7" t="s">
        <v>28</v>
      </c>
      <c r="G100" s="7"/>
    </row>
    <row r="101" spans="3:7" x14ac:dyDescent="0.25">
      <c r="C101" s="6">
        <v>45393.407557870371</v>
      </c>
      <c r="D101" s="7" t="s">
        <v>72</v>
      </c>
      <c r="E101" s="8" t="s">
        <v>99</v>
      </c>
      <c r="F101" s="7"/>
      <c r="G101" s="7">
        <v>4</v>
      </c>
    </row>
    <row r="102" spans="3:7" x14ac:dyDescent="0.25">
      <c r="C102" s="9">
        <v>45393.410868055558</v>
      </c>
      <c r="D102" s="7" t="s">
        <v>11</v>
      </c>
      <c r="E102" s="8" t="s">
        <v>100</v>
      </c>
      <c r="F102" s="7"/>
      <c r="G102" s="7">
        <v>4</v>
      </c>
    </row>
    <row r="103" spans="3:7" x14ac:dyDescent="0.25">
      <c r="C103" s="6">
        <v>45393.412615740737</v>
      </c>
      <c r="D103" s="7" t="s">
        <v>72</v>
      </c>
      <c r="E103" s="8" t="s">
        <v>101</v>
      </c>
      <c r="F103" s="7" t="s">
        <v>83</v>
      </c>
      <c r="G103" s="7"/>
    </row>
    <row r="104" spans="3:7" ht="25.5" x14ac:dyDescent="0.25">
      <c r="C104" s="9">
        <v>45393.415729166663</v>
      </c>
      <c r="D104" s="7" t="s">
        <v>79</v>
      </c>
      <c r="E104" s="8" t="s">
        <v>102</v>
      </c>
      <c r="F104" s="7" t="s">
        <v>83</v>
      </c>
      <c r="G104" s="7"/>
    </row>
    <row r="105" spans="3:7" ht="25.5" x14ac:dyDescent="0.25">
      <c r="C105" s="9">
        <v>45393.415729166663</v>
      </c>
      <c r="D105" s="7" t="s">
        <v>79</v>
      </c>
      <c r="E105" s="8" t="s">
        <v>103</v>
      </c>
      <c r="F105" s="7" t="s">
        <v>83</v>
      </c>
      <c r="G105" s="7"/>
    </row>
    <row r="106" spans="3:7" ht="25.5" x14ac:dyDescent="0.25">
      <c r="C106" s="6">
        <v>45393.60050925926</v>
      </c>
      <c r="D106" s="7" t="s">
        <v>72</v>
      </c>
      <c r="E106" s="8" t="s">
        <v>104</v>
      </c>
      <c r="F106" s="7" t="s">
        <v>5</v>
      </c>
      <c r="G106" s="7"/>
    </row>
    <row r="107" spans="3:7" ht="25.5" x14ac:dyDescent="0.25">
      <c r="C107" s="6">
        <v>45393.65315972222</v>
      </c>
      <c r="D107" s="7" t="s">
        <v>72</v>
      </c>
      <c r="E107" s="8" t="s">
        <v>105</v>
      </c>
      <c r="F107" s="7" t="s">
        <v>7</v>
      </c>
      <c r="G107" s="7"/>
    </row>
    <row r="108" spans="3:7" x14ac:dyDescent="0.25">
      <c r="C108" s="6">
        <v>45393.655694444446</v>
      </c>
      <c r="D108" s="7" t="s">
        <v>72</v>
      </c>
      <c r="E108" s="8" t="s">
        <v>106</v>
      </c>
      <c r="F108" s="7" t="s">
        <v>46</v>
      </c>
      <c r="G108" s="7"/>
    </row>
    <row r="109" spans="3:7" x14ac:dyDescent="0.25">
      <c r="C109" s="6">
        <v>45393.663865740738</v>
      </c>
      <c r="D109" s="7" t="s">
        <v>72</v>
      </c>
      <c r="E109" s="8" t="s">
        <v>107</v>
      </c>
      <c r="F109" s="7" t="s">
        <v>28</v>
      </c>
      <c r="G109" s="7"/>
    </row>
    <row r="110" spans="3:7" x14ac:dyDescent="0.25">
      <c r="C110" s="6">
        <v>45393.667928240742</v>
      </c>
      <c r="D110" s="7" t="s">
        <v>3</v>
      </c>
      <c r="E110" s="8" t="s">
        <v>108</v>
      </c>
      <c r="F110" s="7" t="s">
        <v>5</v>
      </c>
      <c r="G110" s="7"/>
    </row>
    <row r="111" spans="3:7" x14ac:dyDescent="0.25">
      <c r="C111" s="6"/>
      <c r="D111" s="7" t="s">
        <v>72</v>
      </c>
      <c r="E111" s="8" t="s">
        <v>109</v>
      </c>
      <c r="F111" s="7" t="s">
        <v>5</v>
      </c>
      <c r="G111" s="7"/>
    </row>
    <row r="112" spans="3:7" ht="25.5" x14ac:dyDescent="0.25">
      <c r="C112" s="6">
        <v>45393.720960648148</v>
      </c>
      <c r="D112" s="7" t="s">
        <v>72</v>
      </c>
      <c r="E112" s="8" t="s">
        <v>110</v>
      </c>
      <c r="F112" s="7" t="s">
        <v>5</v>
      </c>
      <c r="G112" s="7"/>
    </row>
    <row r="113" spans="3:7" ht="25.5" x14ac:dyDescent="0.25">
      <c r="C113" s="6">
        <v>45393.909918981481</v>
      </c>
      <c r="D113" s="7" t="s">
        <v>72</v>
      </c>
      <c r="E113" s="8" t="s">
        <v>111</v>
      </c>
      <c r="F113" s="7" t="s">
        <v>7</v>
      </c>
      <c r="G113" s="7"/>
    </row>
    <row r="114" spans="3:7" x14ac:dyDescent="0.25">
      <c r="C114" s="6">
        <v>45393.915486111109</v>
      </c>
      <c r="D114" s="7" t="s">
        <v>72</v>
      </c>
      <c r="E114" s="8" t="s">
        <v>112</v>
      </c>
      <c r="F114" s="7" t="s">
        <v>83</v>
      </c>
      <c r="G114" s="7"/>
    </row>
    <row r="115" spans="3:7" x14ac:dyDescent="0.25">
      <c r="C115" s="6">
        <v>45393.961122685185</v>
      </c>
      <c r="D115" s="7" t="s">
        <v>72</v>
      </c>
      <c r="E115" s="8" t="s">
        <v>113</v>
      </c>
      <c r="F115" s="7" t="s">
        <v>83</v>
      </c>
      <c r="G115" s="7"/>
    </row>
    <row r="116" spans="3:7" ht="25.5" x14ac:dyDescent="0.25">
      <c r="C116" s="6">
        <v>45394.377881944441</v>
      </c>
      <c r="D116" s="7" t="s">
        <v>72</v>
      </c>
      <c r="E116" s="8" t="s">
        <v>114</v>
      </c>
      <c r="F116" s="7" t="s">
        <v>5</v>
      </c>
      <c r="G116" s="7"/>
    </row>
    <row r="117" spans="3:7" ht="25.5" x14ac:dyDescent="0.25">
      <c r="C117" s="6">
        <v>45394.382453703707</v>
      </c>
      <c r="D117" s="7" t="s">
        <v>72</v>
      </c>
      <c r="E117" s="8" t="s">
        <v>115</v>
      </c>
      <c r="F117" s="7" t="s">
        <v>7</v>
      </c>
      <c r="G117" s="7"/>
    </row>
    <row r="118" spans="3:7" x14ac:dyDescent="0.25">
      <c r="C118" s="6">
        <v>45394.468726851854</v>
      </c>
      <c r="D118" s="7" t="s">
        <v>72</v>
      </c>
      <c r="E118" s="8" t="s">
        <v>116</v>
      </c>
      <c r="F118" s="7" t="s">
        <v>46</v>
      </c>
      <c r="G118" s="7"/>
    </row>
    <row r="119" spans="3:7" x14ac:dyDescent="0.25">
      <c r="C119" s="6">
        <v>45394.469259259262</v>
      </c>
      <c r="D119" s="7" t="s">
        <v>56</v>
      </c>
      <c r="E119" s="8" t="s">
        <v>117</v>
      </c>
      <c r="F119" s="7" t="s">
        <v>5</v>
      </c>
      <c r="G119" s="7"/>
    </row>
    <row r="120" spans="3:7" ht="25.5" x14ac:dyDescent="0.25">
      <c r="C120" s="6">
        <v>45394.508379629631</v>
      </c>
      <c r="D120" s="7" t="s">
        <v>72</v>
      </c>
      <c r="E120" s="8" t="s">
        <v>118</v>
      </c>
      <c r="F120" s="7" t="s">
        <v>5</v>
      </c>
      <c r="G120" s="7"/>
    </row>
    <row r="121" spans="3:7" ht="25.5" x14ac:dyDescent="0.25">
      <c r="C121" s="6">
        <v>45394.509953703702</v>
      </c>
      <c r="D121" s="7" t="s">
        <v>72</v>
      </c>
      <c r="E121" s="8" t="s">
        <v>119</v>
      </c>
      <c r="F121" s="7" t="s">
        <v>83</v>
      </c>
      <c r="G121" s="7"/>
    </row>
    <row r="122" spans="3:7" x14ac:dyDescent="0.25">
      <c r="C122" s="6">
        <v>45394.515324074076</v>
      </c>
      <c r="D122" s="7" t="s">
        <v>72</v>
      </c>
      <c r="E122" s="8" t="s">
        <v>120</v>
      </c>
      <c r="F122" s="7" t="s">
        <v>28</v>
      </c>
      <c r="G122" s="7"/>
    </row>
    <row r="123" spans="3:7" x14ac:dyDescent="0.25">
      <c r="C123" s="6">
        <v>45394.523541666669</v>
      </c>
      <c r="D123" s="7" t="s">
        <v>3</v>
      </c>
      <c r="E123" s="8" t="s">
        <v>121</v>
      </c>
      <c r="F123" s="7" t="s">
        <v>28</v>
      </c>
      <c r="G123" s="7"/>
    </row>
    <row r="124" spans="3:7" x14ac:dyDescent="0.25">
      <c r="C124" s="6">
        <v>45394.52380787037</v>
      </c>
      <c r="D124" s="7" t="s">
        <v>3</v>
      </c>
      <c r="E124" s="8" t="s">
        <v>122</v>
      </c>
      <c r="F124" s="7" t="s">
        <v>5</v>
      </c>
      <c r="G124" s="7"/>
    </row>
    <row r="125" spans="3:7" x14ac:dyDescent="0.25">
      <c r="C125" s="6">
        <v>45394.525636574072</v>
      </c>
      <c r="D125" s="7" t="s">
        <v>3</v>
      </c>
      <c r="E125" s="8" t="s">
        <v>123</v>
      </c>
      <c r="F125" s="7" t="s">
        <v>7</v>
      </c>
      <c r="G125" s="7"/>
    </row>
    <row r="126" spans="3:7" x14ac:dyDescent="0.25">
      <c r="C126" s="6">
        <v>45394.525856481479</v>
      </c>
      <c r="D126" s="7" t="s">
        <v>3</v>
      </c>
      <c r="E126" s="8" t="s">
        <v>123</v>
      </c>
      <c r="F126" s="7" t="s">
        <v>7</v>
      </c>
      <c r="G126" s="7"/>
    </row>
    <row r="127" spans="3:7" x14ac:dyDescent="0.25">
      <c r="C127" s="6">
        <v>45394.529247685183</v>
      </c>
      <c r="D127" s="7" t="s">
        <v>3</v>
      </c>
      <c r="E127" s="8" t="s">
        <v>124</v>
      </c>
      <c r="F127" s="7" t="s">
        <v>28</v>
      </c>
      <c r="G127" s="7"/>
    </row>
    <row r="128" spans="3:7" ht="38.25" x14ac:dyDescent="0.25">
      <c r="C128" s="6">
        <v>45394.529606481483</v>
      </c>
      <c r="D128" s="7" t="s">
        <v>72</v>
      </c>
      <c r="E128" s="8" t="s">
        <v>125</v>
      </c>
      <c r="F128" s="7" t="s">
        <v>7</v>
      </c>
      <c r="G128" s="7"/>
    </row>
    <row r="129" spans="3:7" x14ac:dyDescent="0.25">
      <c r="C129" s="6">
        <v>45394.530358796299</v>
      </c>
      <c r="D129" s="7" t="s">
        <v>3</v>
      </c>
      <c r="E129" s="8" t="s">
        <v>126</v>
      </c>
      <c r="F129" s="7" t="s">
        <v>28</v>
      </c>
      <c r="G129" s="7"/>
    </row>
    <row r="130" spans="3:7" x14ac:dyDescent="0.25">
      <c r="C130" s="6">
        <v>45394.531030092592</v>
      </c>
      <c r="D130" s="7" t="s">
        <v>72</v>
      </c>
      <c r="E130" s="8" t="s">
        <v>127</v>
      </c>
      <c r="F130" s="7" t="s">
        <v>7</v>
      </c>
      <c r="G130" s="7"/>
    </row>
    <row r="131" spans="3:7" x14ac:dyDescent="0.25">
      <c r="C131" s="6">
        <v>45394.531493055554</v>
      </c>
      <c r="D131" s="7" t="s">
        <v>72</v>
      </c>
      <c r="E131" s="8" t="s">
        <v>128</v>
      </c>
      <c r="F131" s="7" t="s">
        <v>23</v>
      </c>
      <c r="G131" s="7"/>
    </row>
    <row r="132" spans="3:7" x14ac:dyDescent="0.25">
      <c r="C132" s="6">
        <v>45394.534282407411</v>
      </c>
      <c r="D132" s="7" t="s">
        <v>72</v>
      </c>
      <c r="E132" s="8" t="s">
        <v>129</v>
      </c>
      <c r="F132" s="7" t="s">
        <v>83</v>
      </c>
      <c r="G132" s="7"/>
    </row>
    <row r="133" spans="3:7" x14ac:dyDescent="0.25">
      <c r="C133" s="6">
        <v>45394.682523148149</v>
      </c>
      <c r="D133" s="7" t="s">
        <v>56</v>
      </c>
      <c r="E133" s="8" t="s">
        <v>130</v>
      </c>
      <c r="F133" s="7" t="s">
        <v>83</v>
      </c>
      <c r="G133" s="7"/>
    </row>
    <row r="134" spans="3:7" ht="25.5" x14ac:dyDescent="0.25">
      <c r="C134" s="9">
        <v>45394.724826388891</v>
      </c>
      <c r="D134" s="7" t="s">
        <v>79</v>
      </c>
      <c r="E134" s="8" t="s">
        <v>131</v>
      </c>
      <c r="F134" s="7"/>
      <c r="G134" s="7">
        <v>4</v>
      </c>
    </row>
    <row r="135" spans="3:7" ht="25.5" x14ac:dyDescent="0.25">
      <c r="C135" s="9">
        <v>45394.741597222222</v>
      </c>
      <c r="D135" s="7" t="s">
        <v>79</v>
      </c>
      <c r="E135" s="8" t="s">
        <v>132</v>
      </c>
      <c r="F135" s="7"/>
      <c r="G135" s="7">
        <v>5</v>
      </c>
    </row>
    <row r="136" spans="3:7" ht="25.5" x14ac:dyDescent="0.25">
      <c r="C136" s="9">
        <v>45394.742349537039</v>
      </c>
      <c r="D136" s="7" t="s">
        <v>79</v>
      </c>
      <c r="E136" s="8" t="s">
        <v>133</v>
      </c>
      <c r="F136" s="7"/>
      <c r="G136" s="7">
        <v>5</v>
      </c>
    </row>
    <row r="137" spans="3:7" x14ac:dyDescent="0.25">
      <c r="C137" s="6">
        <v>45394.745891203704</v>
      </c>
      <c r="D137" s="7" t="s">
        <v>72</v>
      </c>
      <c r="E137" s="8" t="s">
        <v>134</v>
      </c>
      <c r="F137" s="7" t="s">
        <v>7</v>
      </c>
      <c r="G137" s="7"/>
    </row>
    <row r="138" spans="3:7" x14ac:dyDescent="0.25">
      <c r="C138" s="6">
        <v>45394.746527777781</v>
      </c>
      <c r="D138" s="7" t="s">
        <v>3</v>
      </c>
      <c r="E138" s="8" t="s">
        <v>135</v>
      </c>
      <c r="F138" s="7" t="s">
        <v>7</v>
      </c>
      <c r="G138" s="7"/>
    </row>
    <row r="139" spans="3:7" x14ac:dyDescent="0.25">
      <c r="C139" s="6">
        <v>45394.746747685182</v>
      </c>
      <c r="D139" s="7" t="s">
        <v>72</v>
      </c>
      <c r="E139" s="8" t="s">
        <v>136</v>
      </c>
      <c r="F139" s="7" t="s">
        <v>83</v>
      </c>
      <c r="G139" s="7"/>
    </row>
    <row r="140" spans="3:7" x14ac:dyDescent="0.25">
      <c r="C140" s="6">
        <v>45394.746932870374</v>
      </c>
      <c r="D140" s="7" t="s">
        <v>3</v>
      </c>
      <c r="E140" s="8" t="s">
        <v>137</v>
      </c>
      <c r="F140" s="7" t="s">
        <v>46</v>
      </c>
      <c r="G140" s="7"/>
    </row>
    <row r="141" spans="3:7" ht="25.5" x14ac:dyDescent="0.25">
      <c r="C141" s="6">
        <v>45394.747037037036</v>
      </c>
      <c r="D141" s="7" t="s">
        <v>3</v>
      </c>
      <c r="E141" s="8" t="s">
        <v>138</v>
      </c>
      <c r="F141" s="7" t="s">
        <v>5</v>
      </c>
      <c r="G141" s="7"/>
    </row>
    <row r="142" spans="3:7" x14ac:dyDescent="0.25">
      <c r="C142" s="6">
        <v>45394.747476851851</v>
      </c>
      <c r="D142" s="7" t="s">
        <v>72</v>
      </c>
      <c r="E142" s="8" t="s">
        <v>139</v>
      </c>
      <c r="F142" s="7"/>
      <c r="G142" s="7">
        <v>4</v>
      </c>
    </row>
    <row r="143" spans="3:7" x14ac:dyDescent="0.25">
      <c r="C143" s="6">
        <v>45394.747650462959</v>
      </c>
      <c r="D143" s="7" t="s">
        <v>72</v>
      </c>
      <c r="E143" s="8" t="s">
        <v>140</v>
      </c>
      <c r="F143" s="7" t="s">
        <v>7</v>
      </c>
      <c r="G143" s="7"/>
    </row>
    <row r="144" spans="3:7" x14ac:dyDescent="0.25">
      <c r="C144" s="6">
        <v>45394.74800925926</v>
      </c>
      <c r="D144" s="7" t="s">
        <v>72</v>
      </c>
      <c r="E144" s="8" t="s">
        <v>141</v>
      </c>
      <c r="F144" s="7" t="s">
        <v>7</v>
      </c>
      <c r="G144" s="7"/>
    </row>
    <row r="145" spans="3:7" x14ac:dyDescent="0.25">
      <c r="C145" s="6">
        <v>45394.748159722221</v>
      </c>
      <c r="D145" s="7" t="s">
        <v>3</v>
      </c>
      <c r="E145" s="8" t="s">
        <v>135</v>
      </c>
      <c r="F145" s="7" t="s">
        <v>7</v>
      </c>
      <c r="G145" s="7"/>
    </row>
    <row r="146" spans="3:7" ht="25.5" x14ac:dyDescent="0.25">
      <c r="C146" s="9">
        <v>45394.755486111113</v>
      </c>
      <c r="D146" s="7" t="s">
        <v>79</v>
      </c>
      <c r="E146" s="8" t="s">
        <v>142</v>
      </c>
      <c r="F146" s="7" t="s">
        <v>7</v>
      </c>
      <c r="G146" s="7"/>
    </row>
    <row r="147" spans="3:7" ht="25.5" x14ac:dyDescent="0.25">
      <c r="C147" s="9">
        <v>45394.757789351854</v>
      </c>
      <c r="D147" s="7" t="s">
        <v>79</v>
      </c>
      <c r="E147" s="8" t="s">
        <v>143</v>
      </c>
      <c r="F147" s="7" t="s">
        <v>5</v>
      </c>
      <c r="G147" s="7"/>
    </row>
    <row r="148" spans="3:7" x14ac:dyDescent="0.25">
      <c r="C148" s="6">
        <v>45394.788263888891</v>
      </c>
      <c r="D148" s="7" t="s">
        <v>72</v>
      </c>
      <c r="E148" s="8" t="s">
        <v>144</v>
      </c>
      <c r="F148" s="7"/>
      <c r="G148" s="7">
        <v>4</v>
      </c>
    </row>
    <row r="149" spans="3:7" ht="25.5" x14ac:dyDescent="0.25">
      <c r="C149" s="6">
        <v>45394.793599537035</v>
      </c>
      <c r="D149" s="7" t="s">
        <v>72</v>
      </c>
      <c r="E149" s="8" t="s">
        <v>145</v>
      </c>
      <c r="F149" s="7" t="s">
        <v>7</v>
      </c>
      <c r="G149" s="7"/>
    </row>
    <row r="150" spans="3:7" x14ac:dyDescent="0.25">
      <c r="C150" s="6">
        <v>45394.821180555555</v>
      </c>
      <c r="D150" s="7" t="s">
        <v>3</v>
      </c>
      <c r="E150" s="8" t="s">
        <v>146</v>
      </c>
      <c r="F150" s="7" t="s">
        <v>7</v>
      </c>
      <c r="G150" s="7"/>
    </row>
    <row r="151" spans="3:7" ht="25.5" x14ac:dyDescent="0.25">
      <c r="C151" s="6">
        <v>45394.858275462961</v>
      </c>
      <c r="D151" s="7" t="s">
        <v>72</v>
      </c>
      <c r="E151" s="8" t="s">
        <v>147</v>
      </c>
      <c r="F151" s="7" t="s">
        <v>7</v>
      </c>
      <c r="G151" s="7"/>
    </row>
    <row r="152" spans="3:7" ht="25.5" x14ac:dyDescent="0.25">
      <c r="C152" s="6">
        <v>45394.9218287037</v>
      </c>
      <c r="D152" s="7" t="s">
        <v>72</v>
      </c>
      <c r="E152" s="8" t="s">
        <v>148</v>
      </c>
      <c r="F152" s="7" t="s">
        <v>7</v>
      </c>
      <c r="G152" s="7"/>
    </row>
    <row r="153" spans="3:7" x14ac:dyDescent="0.25">
      <c r="C153" s="6">
        <v>45396.405543981484</v>
      </c>
      <c r="D153" s="7" t="s">
        <v>72</v>
      </c>
      <c r="E153" s="8" t="s">
        <v>149</v>
      </c>
      <c r="F153" s="7" t="s">
        <v>7</v>
      </c>
      <c r="G153" s="7"/>
    </row>
    <row r="154" spans="3:7" ht="51" x14ac:dyDescent="0.25">
      <c r="C154" s="9">
        <v>45396.442523148151</v>
      </c>
      <c r="D154" s="7" t="s">
        <v>79</v>
      </c>
      <c r="E154" s="8" t="s">
        <v>150</v>
      </c>
      <c r="F154" s="7" t="s">
        <v>5</v>
      </c>
      <c r="G154" s="7"/>
    </row>
    <row r="155" spans="3:7" ht="38.25" x14ac:dyDescent="0.25">
      <c r="C155" s="6">
        <v>45396.933738425927</v>
      </c>
      <c r="D155" s="7" t="s">
        <v>72</v>
      </c>
      <c r="E155" s="8" t="s">
        <v>151</v>
      </c>
      <c r="F155" s="7" t="s">
        <v>7</v>
      </c>
      <c r="G155" s="7"/>
    </row>
    <row r="156" spans="3:7" ht="25.5" x14ac:dyDescent="0.25">
      <c r="C156" s="6">
        <v>45396.933738425927</v>
      </c>
      <c r="D156" s="7" t="s">
        <v>72</v>
      </c>
      <c r="E156" s="8" t="s">
        <v>152</v>
      </c>
      <c r="F156" s="7" t="s">
        <v>23</v>
      </c>
      <c r="G156" s="7"/>
    </row>
    <row r="157" spans="3:7" ht="25.5" x14ac:dyDescent="0.25">
      <c r="C157" s="6">
        <v>45397.386064814818</v>
      </c>
      <c r="D157" s="7" t="s">
        <v>72</v>
      </c>
      <c r="E157" s="8" t="s">
        <v>153</v>
      </c>
      <c r="F157" s="7" t="s">
        <v>46</v>
      </c>
      <c r="G157" s="7"/>
    </row>
    <row r="158" spans="3:7" ht="38.25" x14ac:dyDescent="0.25">
      <c r="C158" s="6">
        <v>45397.386064814818</v>
      </c>
      <c r="D158" s="7" t="s">
        <v>72</v>
      </c>
      <c r="E158" s="8" t="s">
        <v>154</v>
      </c>
      <c r="F158" s="7" t="s">
        <v>46</v>
      </c>
      <c r="G158" s="7"/>
    </row>
    <row r="159" spans="3:7" x14ac:dyDescent="0.25">
      <c r="C159" s="6">
        <v>45397.401550925926</v>
      </c>
      <c r="D159" s="7" t="s">
        <v>3</v>
      </c>
      <c r="E159" s="8" t="s">
        <v>155</v>
      </c>
      <c r="F159" s="7" t="s">
        <v>28</v>
      </c>
      <c r="G159" s="7"/>
    </row>
    <row r="160" spans="3:7" x14ac:dyDescent="0.25">
      <c r="C160" s="6">
        <v>45397.416203703702</v>
      </c>
      <c r="D160" s="7" t="s">
        <v>72</v>
      </c>
      <c r="E160" s="8" t="s">
        <v>156</v>
      </c>
      <c r="F160" s="7" t="s">
        <v>83</v>
      </c>
      <c r="G160" s="7"/>
    </row>
    <row r="161" spans="3:7" x14ac:dyDescent="0.25">
      <c r="C161" s="6">
        <v>45397.423414351855</v>
      </c>
      <c r="D161" s="7" t="s">
        <v>72</v>
      </c>
      <c r="E161" s="8" t="s">
        <v>157</v>
      </c>
      <c r="F161" s="7"/>
      <c r="G161" s="7">
        <v>4</v>
      </c>
    </row>
    <row r="162" spans="3:7" x14ac:dyDescent="0.25">
      <c r="C162" s="6">
        <v>45397.423587962963</v>
      </c>
      <c r="D162" s="7" t="s">
        <v>72</v>
      </c>
      <c r="E162" s="8" t="s">
        <v>158</v>
      </c>
      <c r="F162" s="7" t="s">
        <v>28</v>
      </c>
      <c r="G162" s="7"/>
    </row>
    <row r="163" spans="3:7" x14ac:dyDescent="0.25">
      <c r="C163" s="9">
        <v>45397.455439814818</v>
      </c>
      <c r="D163" s="7" t="s">
        <v>11</v>
      </c>
      <c r="E163" s="8" t="s">
        <v>159</v>
      </c>
      <c r="F163" s="7" t="s">
        <v>46</v>
      </c>
      <c r="G163" s="7"/>
    </row>
    <row r="164" spans="3:7" ht="25.5" x14ac:dyDescent="0.25">
      <c r="C164" s="6">
        <v>45397.456793981481</v>
      </c>
      <c r="D164" s="7" t="s">
        <v>72</v>
      </c>
      <c r="E164" s="8" t="s">
        <v>160</v>
      </c>
      <c r="F164" s="7" t="s">
        <v>7</v>
      </c>
      <c r="G164" s="7"/>
    </row>
    <row r="165" spans="3:7" ht="25.5" x14ac:dyDescent="0.25">
      <c r="C165" s="6">
        <v>45397.471377314818</v>
      </c>
      <c r="D165" s="7" t="s">
        <v>72</v>
      </c>
      <c r="E165" s="8" t="s">
        <v>161</v>
      </c>
      <c r="F165" s="7" t="s">
        <v>46</v>
      </c>
      <c r="G165" s="7"/>
    </row>
    <row r="166" spans="3:7" ht="25.5" x14ac:dyDescent="0.25">
      <c r="C166" s="6">
        <v>45397.473032407404</v>
      </c>
      <c r="D166" s="7" t="s">
        <v>72</v>
      </c>
      <c r="E166" s="8" t="s">
        <v>162</v>
      </c>
      <c r="F166" s="7" t="s">
        <v>46</v>
      </c>
      <c r="G166" s="7"/>
    </row>
    <row r="167" spans="3:7" x14ac:dyDescent="0.25">
      <c r="C167" s="9">
        <v>45397.475381944445</v>
      </c>
      <c r="D167" s="7" t="s">
        <v>11</v>
      </c>
      <c r="E167" s="8" t="s">
        <v>163</v>
      </c>
      <c r="F167" s="7" t="s">
        <v>46</v>
      </c>
      <c r="G167" s="7"/>
    </row>
    <row r="168" spans="3:7" x14ac:dyDescent="0.25">
      <c r="C168" s="9">
        <v>45397.47550925926</v>
      </c>
      <c r="D168" s="7" t="s">
        <v>11</v>
      </c>
      <c r="E168" s="8" t="s">
        <v>164</v>
      </c>
      <c r="F168" s="7" t="s">
        <v>28</v>
      </c>
      <c r="G168" s="7"/>
    </row>
    <row r="169" spans="3:7" x14ac:dyDescent="0.25">
      <c r="C169" s="6">
        <v>45397.475983796299</v>
      </c>
      <c r="D169" s="7" t="s">
        <v>72</v>
      </c>
      <c r="E169" s="8" t="s">
        <v>165</v>
      </c>
      <c r="F169" s="7" t="s">
        <v>46</v>
      </c>
      <c r="G169" s="7"/>
    </row>
    <row r="170" spans="3:7" x14ac:dyDescent="0.25">
      <c r="C170" s="9">
        <v>45397.476365740738</v>
      </c>
      <c r="D170" s="7" t="s">
        <v>11</v>
      </c>
      <c r="E170" s="8" t="s">
        <v>166</v>
      </c>
      <c r="F170" s="7" t="s">
        <v>46</v>
      </c>
      <c r="G170" s="7"/>
    </row>
    <row r="171" spans="3:7" x14ac:dyDescent="0.25">
      <c r="C171" s="9">
        <v>45397.477118055554</v>
      </c>
      <c r="D171" s="7" t="s">
        <v>11</v>
      </c>
      <c r="E171" s="8" t="s">
        <v>573</v>
      </c>
      <c r="F171" s="7" t="s">
        <v>7</v>
      </c>
      <c r="G171" s="7"/>
    </row>
    <row r="172" spans="3:7" x14ac:dyDescent="0.25">
      <c r="C172" s="6">
        <v>45397.477453703701</v>
      </c>
      <c r="D172" s="7" t="s">
        <v>72</v>
      </c>
      <c r="E172" s="8" t="s">
        <v>167</v>
      </c>
      <c r="F172" s="7" t="s">
        <v>46</v>
      </c>
      <c r="G172" s="7"/>
    </row>
    <row r="173" spans="3:7" ht="25.5" x14ac:dyDescent="0.25">
      <c r="C173" s="6">
        <v>45397.671006944445</v>
      </c>
      <c r="D173" s="7" t="s">
        <v>72</v>
      </c>
      <c r="E173" s="8" t="s">
        <v>168</v>
      </c>
      <c r="F173" s="7" t="s">
        <v>7</v>
      </c>
      <c r="G173" s="7"/>
    </row>
    <row r="174" spans="3:7" x14ac:dyDescent="0.25">
      <c r="C174" s="6">
        <v>45397.886064814818</v>
      </c>
      <c r="D174" s="7" t="s">
        <v>3</v>
      </c>
      <c r="E174" s="8" t="s">
        <v>169</v>
      </c>
      <c r="F174" s="7" t="s">
        <v>28</v>
      </c>
      <c r="G174" s="7"/>
    </row>
    <row r="175" spans="3:7" ht="38.25" x14ac:dyDescent="0.25">
      <c r="C175" s="6">
        <v>45398.360185185185</v>
      </c>
      <c r="D175" s="7" t="s">
        <v>72</v>
      </c>
      <c r="E175" s="8" t="s">
        <v>572</v>
      </c>
      <c r="F175" s="7" t="s">
        <v>46</v>
      </c>
      <c r="G175" s="7"/>
    </row>
    <row r="176" spans="3:7" x14ac:dyDescent="0.25">
      <c r="C176" s="6">
        <v>45398.360902777778</v>
      </c>
      <c r="D176" s="7" t="s">
        <v>72</v>
      </c>
      <c r="E176" s="8" t="s">
        <v>170</v>
      </c>
      <c r="F176" s="7" t="s">
        <v>46</v>
      </c>
      <c r="G176" s="7"/>
    </row>
    <row r="177" spans="3:7" x14ac:dyDescent="0.25">
      <c r="C177" s="9">
        <v>45398.361122685186</v>
      </c>
      <c r="D177" s="7" t="s">
        <v>11</v>
      </c>
      <c r="E177" s="8" t="s">
        <v>171</v>
      </c>
      <c r="F177" s="7" t="s">
        <v>46</v>
      </c>
      <c r="G177" s="7"/>
    </row>
    <row r="178" spans="3:7" x14ac:dyDescent="0.25">
      <c r="C178" s="9">
        <v>45398.361400462964</v>
      </c>
      <c r="D178" s="7" t="s">
        <v>11</v>
      </c>
      <c r="E178" s="8" t="s">
        <v>172</v>
      </c>
      <c r="F178" s="10" t="s">
        <v>64</v>
      </c>
      <c r="G178" s="7"/>
    </row>
    <row r="179" spans="3:7" x14ac:dyDescent="0.25">
      <c r="C179" s="9">
        <v>45398.361516203702</v>
      </c>
      <c r="D179" s="7" t="s">
        <v>11</v>
      </c>
      <c r="E179" s="8" t="s">
        <v>173</v>
      </c>
      <c r="F179" s="7" t="s">
        <v>7</v>
      </c>
      <c r="G179" s="7"/>
    </row>
    <row r="180" spans="3:7" x14ac:dyDescent="0.25">
      <c r="C180" s="6">
        <v>45398.361689814818</v>
      </c>
      <c r="D180" s="7" t="s">
        <v>72</v>
      </c>
      <c r="E180" s="8" t="s">
        <v>174</v>
      </c>
      <c r="F180" s="7" t="s">
        <v>5</v>
      </c>
      <c r="G180" s="7"/>
    </row>
    <row r="181" spans="3:7" x14ac:dyDescent="0.25">
      <c r="C181" s="9">
        <v>45398.362280092595</v>
      </c>
      <c r="D181" s="7" t="s">
        <v>11</v>
      </c>
      <c r="E181" s="8" t="s">
        <v>175</v>
      </c>
      <c r="F181" s="7" t="s">
        <v>46</v>
      </c>
      <c r="G181" s="7"/>
    </row>
    <row r="182" spans="3:7" x14ac:dyDescent="0.25">
      <c r="C182" s="6">
        <v>45398.367013888892</v>
      </c>
      <c r="D182" s="7" t="s">
        <v>72</v>
      </c>
      <c r="E182" s="8" t="s">
        <v>176</v>
      </c>
      <c r="F182" s="7" t="s">
        <v>28</v>
      </c>
      <c r="G182" s="7"/>
    </row>
    <row r="183" spans="3:7" x14ac:dyDescent="0.25">
      <c r="C183" s="6">
        <v>45398.475624999999</v>
      </c>
      <c r="D183" s="7" t="s">
        <v>72</v>
      </c>
      <c r="E183" s="8" t="s">
        <v>177</v>
      </c>
      <c r="F183" s="7" t="s">
        <v>28</v>
      </c>
      <c r="G183" s="7"/>
    </row>
    <row r="184" spans="3:7" x14ac:dyDescent="0.25">
      <c r="C184" s="6">
        <v>45398.475949074076</v>
      </c>
      <c r="D184" s="7" t="s">
        <v>56</v>
      </c>
      <c r="E184" s="8" t="s">
        <v>178</v>
      </c>
      <c r="F184" s="7"/>
      <c r="G184" s="7">
        <v>5</v>
      </c>
    </row>
    <row r="185" spans="3:7" x14ac:dyDescent="0.25">
      <c r="C185" s="6">
        <v>45398.476203703707</v>
      </c>
      <c r="D185" s="7" t="s">
        <v>56</v>
      </c>
      <c r="E185" s="8" t="s">
        <v>179</v>
      </c>
      <c r="F185" s="7" t="s">
        <v>23</v>
      </c>
      <c r="G185" s="7"/>
    </row>
    <row r="186" spans="3:7" x14ac:dyDescent="0.25">
      <c r="C186" s="6">
        <v>45398.477372685185</v>
      </c>
      <c r="D186" s="7" t="s">
        <v>72</v>
      </c>
      <c r="E186" s="8" t="s">
        <v>180</v>
      </c>
      <c r="F186" s="7" t="s">
        <v>46</v>
      </c>
      <c r="G186" s="7"/>
    </row>
    <row r="187" spans="3:7" x14ac:dyDescent="0.25">
      <c r="C187" s="6">
        <v>45398.477569444447</v>
      </c>
      <c r="D187" s="7" t="s">
        <v>3</v>
      </c>
      <c r="E187" s="8" t="s">
        <v>181</v>
      </c>
      <c r="F187" s="7" t="s">
        <v>5</v>
      </c>
      <c r="G187" s="7"/>
    </row>
    <row r="188" spans="3:7" x14ac:dyDescent="0.25">
      <c r="C188" s="6">
        <v>45398.478912037041</v>
      </c>
      <c r="D188" s="7" t="s">
        <v>56</v>
      </c>
      <c r="E188" s="8" t="s">
        <v>182</v>
      </c>
      <c r="F188" s="7" t="s">
        <v>46</v>
      </c>
      <c r="G188" s="7"/>
    </row>
    <row r="189" spans="3:7" ht="25.5" x14ac:dyDescent="0.25">
      <c r="C189" s="6">
        <v>45398.504143518519</v>
      </c>
      <c r="D189" s="7" t="s">
        <v>72</v>
      </c>
      <c r="E189" s="8" t="s">
        <v>571</v>
      </c>
      <c r="F189" s="7" t="s">
        <v>83</v>
      </c>
      <c r="G189" s="7"/>
    </row>
    <row r="190" spans="3:7" x14ac:dyDescent="0.25">
      <c r="C190" s="9">
        <v>45398.50476851852</v>
      </c>
      <c r="D190" s="7" t="s">
        <v>11</v>
      </c>
      <c r="E190" s="8" t="s">
        <v>183</v>
      </c>
      <c r="F190" s="7" t="s">
        <v>7</v>
      </c>
      <c r="G190" s="7"/>
    </row>
    <row r="191" spans="3:7" x14ac:dyDescent="0.25">
      <c r="C191" s="6">
        <v>45398.504861111112</v>
      </c>
      <c r="D191" s="7" t="s">
        <v>72</v>
      </c>
      <c r="E191" s="8" t="s">
        <v>184</v>
      </c>
      <c r="F191" s="7" t="s">
        <v>83</v>
      </c>
      <c r="G191" s="7"/>
    </row>
    <row r="192" spans="3:7" x14ac:dyDescent="0.25">
      <c r="C192" s="6">
        <v>45398.505995370368</v>
      </c>
      <c r="D192" s="7" t="s">
        <v>72</v>
      </c>
      <c r="E192" s="8" t="s">
        <v>185</v>
      </c>
      <c r="F192" s="7" t="s">
        <v>83</v>
      </c>
      <c r="G192" s="7"/>
    </row>
    <row r="193" spans="3:7" x14ac:dyDescent="0.25">
      <c r="C193" s="9">
        <v>45398.506377314814</v>
      </c>
      <c r="D193" s="7" t="s">
        <v>11</v>
      </c>
      <c r="E193" s="8" t="s">
        <v>186</v>
      </c>
      <c r="F193" s="7" t="s">
        <v>46</v>
      </c>
      <c r="G193" s="7"/>
    </row>
    <row r="194" spans="3:7" x14ac:dyDescent="0.25">
      <c r="C194" s="9">
        <v>45398.507708333331</v>
      </c>
      <c r="D194" s="7" t="s">
        <v>11</v>
      </c>
      <c r="E194" s="8" t="s">
        <v>187</v>
      </c>
      <c r="F194" s="7" t="s">
        <v>46</v>
      </c>
      <c r="G194" s="7"/>
    </row>
    <row r="195" spans="3:7" x14ac:dyDescent="0.25">
      <c r="C195" s="6">
        <v>45398.507743055554</v>
      </c>
      <c r="D195" s="7" t="s">
        <v>72</v>
      </c>
      <c r="E195" s="8" t="s">
        <v>188</v>
      </c>
      <c r="F195" s="7" t="s">
        <v>46</v>
      </c>
      <c r="G195" s="7"/>
    </row>
    <row r="196" spans="3:7" x14ac:dyDescent="0.25">
      <c r="C196" s="9">
        <v>45398.599293981482</v>
      </c>
      <c r="D196" s="7" t="s">
        <v>11</v>
      </c>
      <c r="E196" s="8" t="s">
        <v>189</v>
      </c>
      <c r="F196" s="7" t="s">
        <v>7</v>
      </c>
      <c r="G196" s="7"/>
    </row>
    <row r="197" spans="3:7" x14ac:dyDescent="0.25">
      <c r="C197" s="6">
        <v>45398.739189814813</v>
      </c>
      <c r="D197" s="7" t="s">
        <v>72</v>
      </c>
      <c r="E197" s="8" t="s">
        <v>190</v>
      </c>
      <c r="F197" s="7" t="s">
        <v>7</v>
      </c>
      <c r="G197" s="7"/>
    </row>
    <row r="198" spans="3:7" x14ac:dyDescent="0.25">
      <c r="C198" s="6">
        <v>45398.912129629629</v>
      </c>
      <c r="D198" s="7" t="s">
        <v>72</v>
      </c>
      <c r="E198" s="8" t="s">
        <v>191</v>
      </c>
      <c r="F198" s="7" t="s">
        <v>83</v>
      </c>
      <c r="G198" s="7"/>
    </row>
    <row r="199" spans="3:7" x14ac:dyDescent="0.25">
      <c r="C199" s="6">
        <v>45399.392546296294</v>
      </c>
      <c r="D199" s="7" t="s">
        <v>72</v>
      </c>
      <c r="E199" s="8" t="s">
        <v>192</v>
      </c>
      <c r="F199" s="7" t="s">
        <v>7</v>
      </c>
      <c r="G199" s="7"/>
    </row>
    <row r="200" spans="3:7" x14ac:dyDescent="0.25">
      <c r="C200" s="6">
        <v>45399.481249999997</v>
      </c>
      <c r="D200" s="7" t="s">
        <v>3</v>
      </c>
      <c r="E200" s="8" t="s">
        <v>193</v>
      </c>
      <c r="F200" s="7" t="s">
        <v>46</v>
      </c>
      <c r="G200" s="7"/>
    </row>
    <row r="201" spans="3:7" ht="25.5" x14ac:dyDescent="0.25">
      <c r="C201" s="6">
        <v>45399.481435185182</v>
      </c>
      <c r="D201" s="7" t="s">
        <v>56</v>
      </c>
      <c r="E201" s="8" t="s">
        <v>194</v>
      </c>
      <c r="F201" s="7" t="s">
        <v>7</v>
      </c>
      <c r="G201" s="7"/>
    </row>
    <row r="202" spans="3:7" x14ac:dyDescent="0.25">
      <c r="C202" s="6">
        <v>45399.482002314813</v>
      </c>
      <c r="D202" s="7" t="s">
        <v>56</v>
      </c>
      <c r="E202" s="8" t="s">
        <v>195</v>
      </c>
      <c r="F202" s="7" t="s">
        <v>46</v>
      </c>
      <c r="G202" s="7"/>
    </row>
    <row r="203" spans="3:7" x14ac:dyDescent="0.25">
      <c r="C203" s="6">
        <v>45399.482708333337</v>
      </c>
      <c r="D203" s="7" t="s">
        <v>72</v>
      </c>
      <c r="E203" s="8" t="s">
        <v>196</v>
      </c>
      <c r="F203" s="7" t="s">
        <v>7</v>
      </c>
      <c r="G203" s="7"/>
    </row>
    <row r="204" spans="3:7" x14ac:dyDescent="0.25">
      <c r="C204" s="6">
        <v>45399.485659722224</v>
      </c>
      <c r="D204" s="7" t="s">
        <v>72</v>
      </c>
      <c r="E204" s="8" t="s">
        <v>197</v>
      </c>
      <c r="F204" s="7" t="s">
        <v>5</v>
      </c>
      <c r="G204" s="7"/>
    </row>
    <row r="205" spans="3:7" ht="25.5" x14ac:dyDescent="0.25">
      <c r="C205" s="6">
        <v>45399.487037037034</v>
      </c>
      <c r="D205" s="7" t="s">
        <v>72</v>
      </c>
      <c r="E205" s="8" t="s">
        <v>198</v>
      </c>
      <c r="F205" s="10" t="s">
        <v>64</v>
      </c>
      <c r="G205" s="7"/>
    </row>
    <row r="206" spans="3:7" x14ac:dyDescent="0.25">
      <c r="C206" s="6">
        <v>45399.498182870368</v>
      </c>
      <c r="D206" s="7" t="s">
        <v>56</v>
      </c>
      <c r="E206" s="8" t="s">
        <v>199</v>
      </c>
      <c r="F206" s="7" t="s">
        <v>5</v>
      </c>
      <c r="G206" s="7"/>
    </row>
    <row r="207" spans="3:7" x14ac:dyDescent="0.25">
      <c r="C207" s="6">
        <v>45399.519270833334</v>
      </c>
      <c r="D207" s="7" t="s">
        <v>72</v>
      </c>
      <c r="E207" s="8" t="s">
        <v>200</v>
      </c>
      <c r="F207" s="7" t="s">
        <v>28</v>
      </c>
      <c r="G207" s="7"/>
    </row>
    <row r="208" spans="3:7" ht="25.5" x14ac:dyDescent="0.25">
      <c r="C208" s="9">
        <v>45399.56050925926</v>
      </c>
      <c r="D208" s="7" t="s">
        <v>11</v>
      </c>
      <c r="E208" s="8" t="s">
        <v>201</v>
      </c>
      <c r="F208" s="7" t="s">
        <v>28</v>
      </c>
      <c r="G208" s="7"/>
    </row>
    <row r="209" spans="3:7" x14ac:dyDescent="0.25">
      <c r="C209" s="6">
        <v>45399.616678240738</v>
      </c>
      <c r="D209" s="7" t="s">
        <v>72</v>
      </c>
      <c r="E209" s="8" t="s">
        <v>202</v>
      </c>
      <c r="F209" s="7" t="s">
        <v>28</v>
      </c>
      <c r="G209" s="7"/>
    </row>
    <row r="210" spans="3:7" x14ac:dyDescent="0.25">
      <c r="C210" s="9">
        <v>45399.76761574074</v>
      </c>
      <c r="D210" s="7" t="s">
        <v>11</v>
      </c>
      <c r="E210" s="8" t="s">
        <v>203</v>
      </c>
      <c r="F210" s="7" t="s">
        <v>7</v>
      </c>
      <c r="G210" s="7"/>
    </row>
    <row r="211" spans="3:7" ht="25.5" x14ac:dyDescent="0.25">
      <c r="C211" s="9">
        <v>45399.857372685183</v>
      </c>
      <c r="D211" s="7" t="s">
        <v>79</v>
      </c>
      <c r="E211" s="8" t="s">
        <v>204</v>
      </c>
      <c r="F211" s="7"/>
      <c r="G211" s="7">
        <v>5</v>
      </c>
    </row>
    <row r="212" spans="3:7" x14ac:dyDescent="0.25">
      <c r="C212" s="6">
        <v>45399.903900462959</v>
      </c>
      <c r="D212" s="7" t="s">
        <v>72</v>
      </c>
      <c r="E212" s="8" t="s">
        <v>205</v>
      </c>
      <c r="F212" s="7" t="s">
        <v>28</v>
      </c>
      <c r="G212" s="7"/>
    </row>
    <row r="213" spans="3:7" x14ac:dyDescent="0.25">
      <c r="C213" s="6">
        <v>45399.980856481481</v>
      </c>
      <c r="D213" s="7" t="s">
        <v>56</v>
      </c>
      <c r="E213" s="8" t="s">
        <v>206</v>
      </c>
      <c r="F213" s="7" t="s">
        <v>5</v>
      </c>
      <c r="G213" s="7"/>
    </row>
    <row r="214" spans="3:7" x14ac:dyDescent="0.25">
      <c r="C214" s="6">
        <v>45400.491087962961</v>
      </c>
      <c r="D214" s="7" t="s">
        <v>72</v>
      </c>
      <c r="E214" s="8" t="s">
        <v>207</v>
      </c>
      <c r="F214" s="7" t="s">
        <v>23</v>
      </c>
      <c r="G214" s="7"/>
    </row>
    <row r="215" spans="3:7" x14ac:dyDescent="0.25">
      <c r="C215" s="6">
        <v>45400.491203703707</v>
      </c>
      <c r="D215" s="7" t="s">
        <v>72</v>
      </c>
      <c r="E215" s="8" t="s">
        <v>208</v>
      </c>
      <c r="F215" s="7" t="s">
        <v>28</v>
      </c>
      <c r="G215" s="7"/>
    </row>
    <row r="216" spans="3:7" ht="25.5" x14ac:dyDescent="0.25">
      <c r="C216" s="6">
        <v>45400.491550925923</v>
      </c>
      <c r="D216" s="7" t="s">
        <v>72</v>
      </c>
      <c r="E216" s="8" t="s">
        <v>209</v>
      </c>
      <c r="F216" s="10" t="s">
        <v>64</v>
      </c>
      <c r="G216" s="7"/>
    </row>
    <row r="217" spans="3:7" ht="25.5" x14ac:dyDescent="0.25">
      <c r="C217" s="6">
        <v>45400.492384259262</v>
      </c>
      <c r="D217" s="7" t="s">
        <v>3</v>
      </c>
      <c r="E217" s="8" t="s">
        <v>210</v>
      </c>
      <c r="F217" s="7" t="s">
        <v>28</v>
      </c>
      <c r="G217" s="7"/>
    </row>
    <row r="218" spans="3:7" x14ac:dyDescent="0.25">
      <c r="C218" s="6">
        <v>45400.602083333331</v>
      </c>
      <c r="D218" s="7" t="s">
        <v>72</v>
      </c>
      <c r="E218" s="8" t="s">
        <v>211</v>
      </c>
      <c r="F218" s="7" t="s">
        <v>46</v>
      </c>
      <c r="G218" s="7"/>
    </row>
    <row r="219" spans="3:7" ht="38.25" x14ac:dyDescent="0.25">
      <c r="C219" s="6">
        <v>45400.704861111109</v>
      </c>
      <c r="D219" s="7" t="s">
        <v>56</v>
      </c>
      <c r="E219" s="8" t="s">
        <v>212</v>
      </c>
      <c r="F219" s="7" t="s">
        <v>46</v>
      </c>
      <c r="G219" s="7"/>
    </row>
    <row r="220" spans="3:7" x14ac:dyDescent="0.25">
      <c r="C220" s="6">
        <v>45401.419583333336</v>
      </c>
      <c r="D220" s="7" t="s">
        <v>3</v>
      </c>
      <c r="E220" s="8" t="s">
        <v>213</v>
      </c>
      <c r="F220" s="7" t="s">
        <v>7</v>
      </c>
      <c r="G220" s="7"/>
    </row>
    <row r="221" spans="3:7" x14ac:dyDescent="0.25">
      <c r="C221" s="6">
        <v>45401.419675925928</v>
      </c>
      <c r="D221" s="7" t="s">
        <v>3</v>
      </c>
      <c r="E221" s="8" t="s">
        <v>214</v>
      </c>
      <c r="F221" s="7"/>
      <c r="G221" s="7">
        <v>5</v>
      </c>
    </row>
    <row r="222" spans="3:7" x14ac:dyDescent="0.25">
      <c r="C222" s="6">
        <v>45401.420694444445</v>
      </c>
      <c r="D222" s="7" t="s">
        <v>3</v>
      </c>
      <c r="E222" s="8" t="s">
        <v>215</v>
      </c>
      <c r="F222" s="7" t="s">
        <v>28</v>
      </c>
      <c r="G222" s="7"/>
    </row>
    <row r="223" spans="3:7" ht="38.25" x14ac:dyDescent="0.25">
      <c r="C223" s="6">
        <v>45401.48605324074</v>
      </c>
      <c r="D223" s="7" t="s">
        <v>3</v>
      </c>
      <c r="E223" s="8" t="s">
        <v>216</v>
      </c>
      <c r="F223" s="7" t="s">
        <v>28</v>
      </c>
      <c r="G223" s="7"/>
    </row>
    <row r="224" spans="3:7" x14ac:dyDescent="0.25">
      <c r="C224" s="6">
        <v>45401.549537037034</v>
      </c>
      <c r="D224" s="7" t="s">
        <v>3</v>
      </c>
      <c r="E224" s="8" t="s">
        <v>217</v>
      </c>
      <c r="F224" s="7" t="s">
        <v>83</v>
      </c>
      <c r="G224" s="7"/>
    </row>
    <row r="225" spans="3:7" x14ac:dyDescent="0.25">
      <c r="C225" s="6">
        <v>45401.550740740742</v>
      </c>
      <c r="D225" s="7" t="s">
        <v>3</v>
      </c>
      <c r="E225" s="8" t="s">
        <v>218</v>
      </c>
      <c r="F225" s="7" t="s">
        <v>28</v>
      </c>
      <c r="G225" s="7"/>
    </row>
    <row r="226" spans="3:7" ht="25.5" x14ac:dyDescent="0.25">
      <c r="C226" s="6">
        <v>45401.559942129628</v>
      </c>
      <c r="D226" s="7" t="s">
        <v>72</v>
      </c>
      <c r="E226" s="8" t="s">
        <v>219</v>
      </c>
      <c r="F226" s="7" t="s">
        <v>28</v>
      </c>
      <c r="G226" s="7"/>
    </row>
    <row r="227" spans="3:7" x14ac:dyDescent="0.25">
      <c r="C227" s="6">
        <v>45401.564710648148</v>
      </c>
      <c r="D227" s="7" t="s">
        <v>56</v>
      </c>
      <c r="E227" s="8" t="s">
        <v>220</v>
      </c>
      <c r="F227" s="7" t="s">
        <v>46</v>
      </c>
      <c r="G227" s="7"/>
    </row>
    <row r="228" spans="3:7" ht="25.5" x14ac:dyDescent="0.25">
      <c r="C228" s="9">
        <v>45401.592372685183</v>
      </c>
      <c r="D228" s="7" t="s">
        <v>79</v>
      </c>
      <c r="E228" s="8" t="s">
        <v>221</v>
      </c>
      <c r="F228" s="7" t="s">
        <v>83</v>
      </c>
      <c r="G228" s="7"/>
    </row>
    <row r="229" spans="3:7" x14ac:dyDescent="0.25">
      <c r="C229" s="6">
        <v>45401.593668981484</v>
      </c>
      <c r="D229" s="7" t="s">
        <v>72</v>
      </c>
      <c r="E229" s="8" t="s">
        <v>222</v>
      </c>
      <c r="F229" s="7" t="s">
        <v>83</v>
      </c>
      <c r="G229" s="7"/>
    </row>
    <row r="230" spans="3:7" x14ac:dyDescent="0.25">
      <c r="C230" s="6">
        <v>45401.594814814816</v>
      </c>
      <c r="D230" s="7" t="s">
        <v>3</v>
      </c>
      <c r="E230" s="8" t="s">
        <v>223</v>
      </c>
      <c r="F230" s="7" t="s">
        <v>83</v>
      </c>
      <c r="G230" s="7"/>
    </row>
    <row r="231" spans="3:7" x14ac:dyDescent="0.25">
      <c r="C231" s="6">
        <v>45401.603668981479</v>
      </c>
      <c r="D231" s="7" t="s">
        <v>72</v>
      </c>
      <c r="E231" s="8" t="s">
        <v>224</v>
      </c>
      <c r="F231" s="10" t="s">
        <v>64</v>
      </c>
      <c r="G231" s="7"/>
    </row>
    <row r="232" spans="3:7" x14ac:dyDescent="0.25">
      <c r="C232" s="9">
        <v>45401.603738425925</v>
      </c>
      <c r="D232" s="7" t="s">
        <v>11</v>
      </c>
      <c r="E232" s="8" t="s">
        <v>225</v>
      </c>
      <c r="F232" s="7" t="s">
        <v>46</v>
      </c>
      <c r="G232" s="7"/>
    </row>
    <row r="233" spans="3:7" ht="25.5" x14ac:dyDescent="0.25">
      <c r="C233" s="9">
        <v>45401.604085648149</v>
      </c>
      <c r="D233" s="7" t="s">
        <v>11</v>
      </c>
      <c r="E233" s="8" t="s">
        <v>226</v>
      </c>
      <c r="F233" s="7" t="s">
        <v>83</v>
      </c>
      <c r="G233" s="7"/>
    </row>
    <row r="234" spans="3:7" x14ac:dyDescent="0.25">
      <c r="C234" s="6">
        <v>45401.604155092595</v>
      </c>
      <c r="D234" s="7" t="s">
        <v>72</v>
      </c>
      <c r="E234" s="8" t="s">
        <v>227</v>
      </c>
      <c r="F234" s="10" t="s">
        <v>64</v>
      </c>
      <c r="G234" s="7"/>
    </row>
    <row r="235" spans="3:7" ht="25.5" x14ac:dyDescent="0.25">
      <c r="C235" s="6">
        <v>45401.604189814818</v>
      </c>
      <c r="D235" s="7" t="s">
        <v>72</v>
      </c>
      <c r="E235" s="8" t="s">
        <v>228</v>
      </c>
      <c r="F235" s="7" t="s">
        <v>7</v>
      </c>
      <c r="G235" s="7"/>
    </row>
    <row r="236" spans="3:7" x14ac:dyDescent="0.25">
      <c r="C236" s="9">
        <v>45401.604201388887</v>
      </c>
      <c r="D236" s="7" t="s">
        <v>11</v>
      </c>
      <c r="E236" s="8" t="s">
        <v>229</v>
      </c>
      <c r="F236" s="7" t="s">
        <v>83</v>
      </c>
      <c r="G236" s="7"/>
    </row>
    <row r="237" spans="3:7" x14ac:dyDescent="0.25">
      <c r="C237" s="9">
        <v>45401.604398148149</v>
      </c>
      <c r="D237" s="7" t="s">
        <v>11</v>
      </c>
      <c r="E237" s="8" t="s">
        <v>230</v>
      </c>
      <c r="F237" s="10" t="s">
        <v>64</v>
      </c>
      <c r="G237" s="7"/>
    </row>
    <row r="238" spans="3:7" x14ac:dyDescent="0.25">
      <c r="C238" s="9">
        <v>45401.604409722226</v>
      </c>
      <c r="D238" s="7" t="s">
        <v>11</v>
      </c>
      <c r="E238" s="8" t="s">
        <v>231</v>
      </c>
      <c r="F238" s="7" t="s">
        <v>5</v>
      </c>
      <c r="G238" s="7"/>
    </row>
    <row r="239" spans="3:7" x14ac:dyDescent="0.25">
      <c r="C239" s="6"/>
      <c r="D239" s="7" t="s">
        <v>72</v>
      </c>
      <c r="E239" s="8" t="s">
        <v>232</v>
      </c>
      <c r="F239" s="7"/>
      <c r="G239" s="7">
        <v>4</v>
      </c>
    </row>
    <row r="240" spans="3:7" ht="25.5" x14ac:dyDescent="0.25">
      <c r="C240" s="6">
        <v>45401.605243055557</v>
      </c>
      <c r="D240" s="7" t="s">
        <v>72</v>
      </c>
      <c r="E240" s="8" t="s">
        <v>233</v>
      </c>
      <c r="F240" s="7" t="s">
        <v>46</v>
      </c>
      <c r="G240" s="7"/>
    </row>
    <row r="241" spans="3:7" ht="63.75" x14ac:dyDescent="0.25">
      <c r="C241" s="6">
        <v>45401.605312500003</v>
      </c>
      <c r="D241" s="7" t="s">
        <v>72</v>
      </c>
      <c r="E241" s="8" t="s">
        <v>234</v>
      </c>
      <c r="F241" s="7" t="s">
        <v>7</v>
      </c>
      <c r="G241" s="7"/>
    </row>
    <row r="242" spans="3:7" ht="25.5" x14ac:dyDescent="0.25">
      <c r="C242" s="6">
        <v>45401.605717592596</v>
      </c>
      <c r="D242" s="7" t="s">
        <v>72</v>
      </c>
      <c r="E242" s="8" t="s">
        <v>235</v>
      </c>
      <c r="F242" s="7"/>
      <c r="G242" s="7">
        <v>4</v>
      </c>
    </row>
    <row r="243" spans="3:7" ht="38.25" x14ac:dyDescent="0.25">
      <c r="C243" s="9">
        <v>45401.605729166666</v>
      </c>
      <c r="D243" s="7" t="s">
        <v>11</v>
      </c>
      <c r="E243" s="8" t="s">
        <v>236</v>
      </c>
      <c r="F243" s="7" t="s">
        <v>5</v>
      </c>
      <c r="G243" s="7"/>
    </row>
    <row r="244" spans="3:7" x14ac:dyDescent="0.25">
      <c r="C244" s="9">
        <v>45401.605833333335</v>
      </c>
      <c r="D244" s="7" t="s">
        <v>11</v>
      </c>
      <c r="E244" s="8" t="s">
        <v>237</v>
      </c>
      <c r="F244" s="7" t="s">
        <v>46</v>
      </c>
      <c r="G244" s="7"/>
    </row>
    <row r="245" spans="3:7" x14ac:dyDescent="0.25">
      <c r="C245" s="6">
        <v>45401.806898148148</v>
      </c>
      <c r="D245" s="7" t="s">
        <v>72</v>
      </c>
      <c r="E245" s="8" t="s">
        <v>238</v>
      </c>
      <c r="F245" s="7"/>
      <c r="G245" s="7">
        <v>5</v>
      </c>
    </row>
    <row r="246" spans="3:7" x14ac:dyDescent="0.25">
      <c r="C246" s="6">
        <v>45402.453935185185</v>
      </c>
      <c r="D246" s="7" t="s">
        <v>72</v>
      </c>
      <c r="E246" s="8" t="s">
        <v>239</v>
      </c>
      <c r="F246" s="7" t="s">
        <v>7</v>
      </c>
      <c r="G246" s="7"/>
    </row>
    <row r="247" spans="3:7" x14ac:dyDescent="0.25">
      <c r="C247" s="6">
        <v>45402.508113425924</v>
      </c>
      <c r="D247" s="7" t="s">
        <v>56</v>
      </c>
      <c r="E247" s="8" t="s">
        <v>240</v>
      </c>
      <c r="F247" s="7" t="s">
        <v>46</v>
      </c>
      <c r="G247" s="7"/>
    </row>
    <row r="248" spans="3:7" ht="25.5" x14ac:dyDescent="0.25">
      <c r="C248" s="6">
        <v>45403.818483796298</v>
      </c>
      <c r="D248" s="7" t="s">
        <v>72</v>
      </c>
      <c r="E248" s="8" t="s">
        <v>241</v>
      </c>
      <c r="F248" s="7" t="s">
        <v>46</v>
      </c>
      <c r="G248" s="7"/>
    </row>
    <row r="249" spans="3:7" x14ac:dyDescent="0.25">
      <c r="C249" s="6">
        <v>45403.818483796298</v>
      </c>
      <c r="D249" s="7" t="s">
        <v>72</v>
      </c>
      <c r="E249" s="8" t="s">
        <v>242</v>
      </c>
      <c r="F249" s="7" t="s">
        <v>28</v>
      </c>
      <c r="G249" s="7"/>
    </row>
    <row r="250" spans="3:7" ht="38.25" x14ac:dyDescent="0.25">
      <c r="C250" s="6">
        <v>45403.818483796298</v>
      </c>
      <c r="D250" s="7" t="s">
        <v>72</v>
      </c>
      <c r="E250" s="8" t="s">
        <v>243</v>
      </c>
      <c r="F250" s="7" t="s">
        <v>46</v>
      </c>
      <c r="G250" s="7"/>
    </row>
    <row r="251" spans="3:7" x14ac:dyDescent="0.25">
      <c r="C251" s="6">
        <v>45403.818483796298</v>
      </c>
      <c r="D251" s="7" t="s">
        <v>72</v>
      </c>
      <c r="E251" s="8" t="s">
        <v>244</v>
      </c>
      <c r="F251" s="7" t="s">
        <v>64</v>
      </c>
      <c r="G251" s="7"/>
    </row>
    <row r="252" spans="3:7" x14ac:dyDescent="0.25">
      <c r="C252" s="6">
        <v>45403.818483796298</v>
      </c>
      <c r="D252" s="7" t="s">
        <v>72</v>
      </c>
      <c r="E252" s="8" t="s">
        <v>245</v>
      </c>
      <c r="F252" s="7" t="s">
        <v>83</v>
      </c>
      <c r="G252" s="7"/>
    </row>
    <row r="253" spans="3:7" x14ac:dyDescent="0.25">
      <c r="C253" s="6">
        <v>45403.818483796298</v>
      </c>
      <c r="D253" s="7" t="s">
        <v>72</v>
      </c>
      <c r="E253" s="8" t="s">
        <v>246</v>
      </c>
      <c r="F253" s="7" t="s">
        <v>5</v>
      </c>
      <c r="G253" s="7"/>
    </row>
    <row r="254" spans="3:7" ht="25.5" x14ac:dyDescent="0.25">
      <c r="C254" s="6">
        <v>45403.818483796298</v>
      </c>
      <c r="D254" s="7" t="s">
        <v>72</v>
      </c>
      <c r="E254" s="8" t="s">
        <v>247</v>
      </c>
      <c r="F254" s="7" t="s">
        <v>5</v>
      </c>
      <c r="G254" s="7"/>
    </row>
    <row r="255" spans="3:7" ht="25.5" x14ac:dyDescent="0.25">
      <c r="C255" s="6">
        <v>45403.818483796298</v>
      </c>
      <c r="D255" s="7" t="s">
        <v>72</v>
      </c>
      <c r="E255" s="8" t="s">
        <v>248</v>
      </c>
      <c r="F255" s="7" t="s">
        <v>5</v>
      </c>
      <c r="G255" s="7"/>
    </row>
    <row r="256" spans="3:7" x14ac:dyDescent="0.25">
      <c r="C256" s="6">
        <v>45403.818483796298</v>
      </c>
      <c r="D256" s="7" t="s">
        <v>72</v>
      </c>
      <c r="E256" s="8" t="s">
        <v>249</v>
      </c>
      <c r="F256" s="7" t="s">
        <v>83</v>
      </c>
      <c r="G256" s="7"/>
    </row>
    <row r="257" spans="3:7" x14ac:dyDescent="0.25">
      <c r="C257" s="6">
        <v>45403.818483796298</v>
      </c>
      <c r="D257" s="7" t="s">
        <v>72</v>
      </c>
      <c r="E257" s="8" t="s">
        <v>250</v>
      </c>
      <c r="F257" s="7" t="s">
        <v>28</v>
      </c>
      <c r="G257" s="7"/>
    </row>
    <row r="258" spans="3:7" ht="25.5" x14ac:dyDescent="0.25">
      <c r="C258" s="6">
        <v>45403.818483796298</v>
      </c>
      <c r="D258" s="7" t="s">
        <v>72</v>
      </c>
      <c r="E258" s="8" t="s">
        <v>251</v>
      </c>
      <c r="F258" s="7" t="s">
        <v>46</v>
      </c>
      <c r="G258" s="7"/>
    </row>
    <row r="259" spans="3:7" x14ac:dyDescent="0.25">
      <c r="C259" s="6">
        <v>45404.553055555552</v>
      </c>
      <c r="D259" s="7" t="s">
        <v>56</v>
      </c>
      <c r="E259" s="8" t="s">
        <v>252</v>
      </c>
      <c r="F259" s="7" t="s">
        <v>7</v>
      </c>
      <c r="G259" s="7"/>
    </row>
    <row r="260" spans="3:7" ht="38.25" x14ac:dyDescent="0.25">
      <c r="C260" s="6">
        <v>45405.848113425927</v>
      </c>
      <c r="D260" s="7" t="s">
        <v>72</v>
      </c>
      <c r="E260" s="8" t="s">
        <v>253</v>
      </c>
      <c r="F260" s="7" t="s">
        <v>46</v>
      </c>
      <c r="G260" s="7"/>
    </row>
    <row r="261" spans="3:7" ht="51" x14ac:dyDescent="0.25">
      <c r="C261" s="6">
        <v>45406.398020833331</v>
      </c>
      <c r="D261" s="7" t="s">
        <v>72</v>
      </c>
      <c r="E261" s="8" t="s">
        <v>254</v>
      </c>
      <c r="F261" s="7" t="s">
        <v>28</v>
      </c>
      <c r="G261" s="7"/>
    </row>
    <row r="262" spans="3:7" x14ac:dyDescent="0.25">
      <c r="C262" s="6">
        <v>45406.597824074073</v>
      </c>
      <c r="D262" s="7" t="s">
        <v>72</v>
      </c>
      <c r="E262" s="8" t="s">
        <v>255</v>
      </c>
      <c r="F262" s="7" t="s">
        <v>83</v>
      </c>
      <c r="G262" s="7"/>
    </row>
    <row r="263" spans="3:7" x14ac:dyDescent="0.25">
      <c r="C263" s="6">
        <v>45406.597881944443</v>
      </c>
      <c r="D263" s="7" t="s">
        <v>72</v>
      </c>
      <c r="E263" s="8" t="s">
        <v>255</v>
      </c>
      <c r="F263" s="7" t="s">
        <v>83</v>
      </c>
      <c r="G263" s="7"/>
    </row>
    <row r="264" spans="3:7" x14ac:dyDescent="0.25">
      <c r="C264" s="6">
        <v>45406.597962962966</v>
      </c>
      <c r="D264" s="7" t="s">
        <v>72</v>
      </c>
      <c r="E264" s="8" t="s">
        <v>255</v>
      </c>
      <c r="F264" s="7" t="s">
        <v>83</v>
      </c>
      <c r="G264" s="7"/>
    </row>
    <row r="265" spans="3:7" x14ac:dyDescent="0.25">
      <c r="C265" s="6">
        <v>45407.494953703703</v>
      </c>
      <c r="D265" s="7" t="s">
        <v>72</v>
      </c>
      <c r="E265" s="8" t="s">
        <v>256</v>
      </c>
      <c r="F265" s="7" t="s">
        <v>46</v>
      </c>
      <c r="G265" s="7"/>
    </row>
    <row r="266" spans="3:7" x14ac:dyDescent="0.25">
      <c r="C266" s="6">
        <v>45411.395624999997</v>
      </c>
      <c r="D266" s="7" t="s">
        <v>56</v>
      </c>
      <c r="E266" s="8" t="s">
        <v>257</v>
      </c>
      <c r="F266" s="7" t="s">
        <v>46</v>
      </c>
      <c r="G266" s="7"/>
    </row>
    <row r="267" spans="3:7" ht="38.25" x14ac:dyDescent="0.25">
      <c r="C267" s="9">
        <v>45411.969340277778</v>
      </c>
      <c r="D267" s="7" t="s">
        <v>79</v>
      </c>
      <c r="E267" s="8" t="s">
        <v>258</v>
      </c>
      <c r="F267" s="7" t="s">
        <v>7</v>
      </c>
      <c r="G267" s="7"/>
    </row>
    <row r="268" spans="3:7" ht="25.5" x14ac:dyDescent="0.25">
      <c r="C268" s="6">
        <v>45414.630949074075</v>
      </c>
      <c r="D268" s="7" t="s">
        <v>72</v>
      </c>
      <c r="E268" s="8" t="s">
        <v>259</v>
      </c>
      <c r="F268" s="7" t="s">
        <v>46</v>
      </c>
      <c r="G268" s="7"/>
    </row>
    <row r="269" spans="3:7" ht="51" x14ac:dyDescent="0.25">
      <c r="C269" s="6">
        <v>45414.630949074075</v>
      </c>
      <c r="D269" s="7" t="s">
        <v>72</v>
      </c>
      <c r="E269" s="8" t="s">
        <v>260</v>
      </c>
      <c r="F269" s="7" t="s">
        <v>5</v>
      </c>
      <c r="G269" s="7"/>
    </row>
    <row r="270" spans="3:7" ht="25.5" x14ac:dyDescent="0.25">
      <c r="C270" s="9">
        <v>45415.886030092595</v>
      </c>
      <c r="D270" s="7" t="s">
        <v>79</v>
      </c>
      <c r="E270" s="8" t="s">
        <v>261</v>
      </c>
      <c r="F270" s="7" t="s">
        <v>28</v>
      </c>
      <c r="G270" s="7"/>
    </row>
    <row r="271" spans="3:7" ht="25.5" x14ac:dyDescent="0.25">
      <c r="C271" s="6">
        <v>45419.657789351855</v>
      </c>
      <c r="D271" s="7" t="s">
        <v>72</v>
      </c>
      <c r="E271" s="8" t="s">
        <v>262</v>
      </c>
      <c r="F271" s="7" t="s">
        <v>28</v>
      </c>
      <c r="G271" s="7"/>
    </row>
    <row r="272" spans="3:7" x14ac:dyDescent="0.25">
      <c r="C272" s="6">
        <v>45420.379965277774</v>
      </c>
      <c r="D272" s="7" t="s">
        <v>3</v>
      </c>
      <c r="E272" s="8" t="s">
        <v>263</v>
      </c>
      <c r="F272" s="7"/>
      <c r="G272" s="7">
        <v>4</v>
      </c>
    </row>
    <row r="273" spans="3:7" ht="38.25" x14ac:dyDescent="0.25">
      <c r="C273" s="6">
        <v>45421.886111111111</v>
      </c>
      <c r="D273" s="7" t="s">
        <v>72</v>
      </c>
      <c r="E273" s="8" t="s">
        <v>264</v>
      </c>
      <c r="F273" s="7" t="s">
        <v>46</v>
      </c>
      <c r="G273" s="7"/>
    </row>
    <row r="274" spans="3:7" x14ac:dyDescent="0.25">
      <c r="C274" s="9">
        <v>45422.583865740744</v>
      </c>
      <c r="D274" s="7" t="s">
        <v>11</v>
      </c>
      <c r="E274" s="8" t="s">
        <v>265</v>
      </c>
      <c r="F274" s="7" t="s">
        <v>7</v>
      </c>
      <c r="G274" s="7"/>
    </row>
    <row r="275" spans="3:7" x14ac:dyDescent="0.25">
      <c r="C275" s="9">
        <v>45422.583877314813</v>
      </c>
      <c r="D275" s="7" t="s">
        <v>11</v>
      </c>
      <c r="E275" s="8" t="s">
        <v>266</v>
      </c>
      <c r="F275" s="7" t="s">
        <v>46</v>
      </c>
      <c r="G275" s="7"/>
    </row>
    <row r="276" spans="3:7" x14ac:dyDescent="0.25">
      <c r="C276" s="9">
        <v>45422.586006944446</v>
      </c>
      <c r="D276" s="7" t="s">
        <v>11</v>
      </c>
      <c r="E276" s="8" t="s">
        <v>267</v>
      </c>
      <c r="F276" s="7" t="s">
        <v>7</v>
      </c>
      <c r="G276" s="7"/>
    </row>
    <row r="277" spans="3:7" x14ac:dyDescent="0.25">
      <c r="C277" s="9">
        <v>45422.586527777778</v>
      </c>
      <c r="D277" s="7" t="s">
        <v>11</v>
      </c>
      <c r="E277" s="8" t="s">
        <v>268</v>
      </c>
      <c r="F277" s="7" t="s">
        <v>7</v>
      </c>
      <c r="G277" s="7"/>
    </row>
    <row r="278" spans="3:7" x14ac:dyDescent="0.25">
      <c r="C278" s="9">
        <v>45422.586562500001</v>
      </c>
      <c r="D278" s="7" t="s">
        <v>11</v>
      </c>
      <c r="E278" s="8" t="s">
        <v>269</v>
      </c>
      <c r="F278" s="7" t="s">
        <v>7</v>
      </c>
      <c r="G278" s="7"/>
    </row>
    <row r="279" spans="3:7" x14ac:dyDescent="0.25">
      <c r="C279" s="9">
        <v>45422.586840277778</v>
      </c>
      <c r="D279" s="7" t="s">
        <v>11</v>
      </c>
      <c r="E279" s="8" t="s">
        <v>270</v>
      </c>
      <c r="F279" s="7" t="s">
        <v>23</v>
      </c>
      <c r="G279" s="7"/>
    </row>
    <row r="280" spans="3:7" x14ac:dyDescent="0.25">
      <c r="C280" s="9">
        <v>45422.58693287037</v>
      </c>
      <c r="D280" s="7" t="s">
        <v>11</v>
      </c>
      <c r="E280" s="8" t="s">
        <v>271</v>
      </c>
      <c r="F280" s="7" t="s">
        <v>7</v>
      </c>
      <c r="G280" s="7"/>
    </row>
    <row r="281" spans="3:7" ht="25.5" x14ac:dyDescent="0.25">
      <c r="C281" s="9">
        <v>45422.588171296295</v>
      </c>
      <c r="D281" s="7" t="s">
        <v>11</v>
      </c>
      <c r="E281" s="8" t="s">
        <v>272</v>
      </c>
      <c r="F281" s="7" t="s">
        <v>5</v>
      </c>
      <c r="G281" s="7"/>
    </row>
    <row r="282" spans="3:7" x14ac:dyDescent="0.25">
      <c r="C282" s="9">
        <v>45422.588379629633</v>
      </c>
      <c r="D282" s="7" t="s">
        <v>11</v>
      </c>
      <c r="E282" s="8" t="s">
        <v>273</v>
      </c>
      <c r="F282" s="7" t="s">
        <v>23</v>
      </c>
      <c r="G282" s="7"/>
    </row>
    <row r="283" spans="3:7" x14ac:dyDescent="0.25">
      <c r="C283" s="9">
        <v>45422.588807870372</v>
      </c>
      <c r="D283" s="7" t="s">
        <v>11</v>
      </c>
      <c r="E283" s="8" t="s">
        <v>274</v>
      </c>
      <c r="F283" s="7" t="s">
        <v>23</v>
      </c>
      <c r="G283" s="7"/>
    </row>
    <row r="284" spans="3:7" x14ac:dyDescent="0.25">
      <c r="C284" s="9">
        <v>45422.589571759258</v>
      </c>
      <c r="D284" s="7" t="s">
        <v>11</v>
      </c>
      <c r="E284" s="8" t="s">
        <v>275</v>
      </c>
      <c r="F284" s="7" t="s">
        <v>5</v>
      </c>
      <c r="G284" s="7"/>
    </row>
    <row r="285" spans="3:7" ht="25.5" x14ac:dyDescent="0.25">
      <c r="C285" s="9">
        <v>45422.589629629627</v>
      </c>
      <c r="D285" s="7" t="s">
        <v>11</v>
      </c>
      <c r="E285" s="8" t="s">
        <v>276</v>
      </c>
      <c r="F285" s="7" t="s">
        <v>7</v>
      </c>
      <c r="G285" s="7"/>
    </row>
    <row r="286" spans="3:7" ht="25.5" x14ac:dyDescent="0.25">
      <c r="C286" s="9">
        <v>45422.589780092596</v>
      </c>
      <c r="D286" s="7" t="s">
        <v>11</v>
      </c>
      <c r="E286" s="8" t="s">
        <v>277</v>
      </c>
      <c r="F286" s="7" t="s">
        <v>23</v>
      </c>
      <c r="G286" s="7"/>
    </row>
    <row r="287" spans="3:7" x14ac:dyDescent="0.25">
      <c r="C287" s="6">
        <v>45422.599398148152</v>
      </c>
      <c r="D287" s="7" t="s">
        <v>3</v>
      </c>
      <c r="E287" s="8" t="s">
        <v>179</v>
      </c>
      <c r="F287" s="7" t="s">
        <v>23</v>
      </c>
      <c r="G287" s="7"/>
    </row>
    <row r="288" spans="3:7" ht="25.5" x14ac:dyDescent="0.25">
      <c r="C288" s="6">
        <v>45422.599745370368</v>
      </c>
      <c r="D288" s="7" t="s">
        <v>3</v>
      </c>
      <c r="E288" s="8" t="s">
        <v>278</v>
      </c>
      <c r="F288" s="7" t="s">
        <v>7</v>
      </c>
      <c r="G288" s="7"/>
    </row>
    <row r="289" spans="3:7" x14ac:dyDescent="0.25">
      <c r="C289" s="6">
        <v>45422.599768518521</v>
      </c>
      <c r="D289" s="7" t="s">
        <v>3</v>
      </c>
      <c r="E289" s="8" t="s">
        <v>279</v>
      </c>
      <c r="F289" s="7" t="s">
        <v>28</v>
      </c>
      <c r="G289" s="7"/>
    </row>
    <row r="290" spans="3:7" x14ac:dyDescent="0.25">
      <c r="C290" s="6">
        <v>45422.6</v>
      </c>
      <c r="D290" s="7" t="s">
        <v>3</v>
      </c>
      <c r="E290" s="8" t="s">
        <v>280</v>
      </c>
      <c r="F290" s="7" t="s">
        <v>7</v>
      </c>
      <c r="G290" s="7"/>
    </row>
    <row r="291" spans="3:7" x14ac:dyDescent="0.25">
      <c r="C291" s="6">
        <v>45422.6</v>
      </c>
      <c r="D291" s="7" t="s">
        <v>3</v>
      </c>
      <c r="E291" s="8" t="s">
        <v>281</v>
      </c>
      <c r="F291" s="7" t="s">
        <v>28</v>
      </c>
      <c r="G291" s="7"/>
    </row>
    <row r="292" spans="3:7" x14ac:dyDescent="0.25">
      <c r="C292" s="6">
        <v>45422.600034722222</v>
      </c>
      <c r="D292" s="7" t="s">
        <v>3</v>
      </c>
      <c r="E292" s="8" t="s">
        <v>282</v>
      </c>
      <c r="F292" s="7" t="s">
        <v>28</v>
      </c>
      <c r="G292" s="7"/>
    </row>
    <row r="293" spans="3:7" x14ac:dyDescent="0.25">
      <c r="C293" s="6">
        <v>45422.600081018521</v>
      </c>
      <c r="D293" s="7" t="s">
        <v>3</v>
      </c>
      <c r="E293" s="8" t="s">
        <v>283</v>
      </c>
      <c r="F293" s="7" t="s">
        <v>28</v>
      </c>
      <c r="G293" s="7"/>
    </row>
    <row r="294" spans="3:7" x14ac:dyDescent="0.25">
      <c r="C294" s="6">
        <v>45422.600138888891</v>
      </c>
      <c r="D294" s="7" t="s">
        <v>3</v>
      </c>
      <c r="E294" s="8" t="s">
        <v>284</v>
      </c>
      <c r="F294" s="7" t="s">
        <v>28</v>
      </c>
      <c r="G294" s="7"/>
    </row>
    <row r="295" spans="3:7" x14ac:dyDescent="0.25">
      <c r="C295" s="6">
        <v>45422.600219907406</v>
      </c>
      <c r="D295" s="7" t="s">
        <v>3</v>
      </c>
      <c r="E295" s="8" t="s">
        <v>285</v>
      </c>
      <c r="F295" s="7" t="s">
        <v>28</v>
      </c>
      <c r="G295" s="7"/>
    </row>
    <row r="296" spans="3:7" x14ac:dyDescent="0.25">
      <c r="C296" s="6">
        <v>45422.600243055553</v>
      </c>
      <c r="D296" s="7" t="s">
        <v>3</v>
      </c>
      <c r="E296" s="8" t="s">
        <v>286</v>
      </c>
      <c r="F296" s="7" t="s">
        <v>7</v>
      </c>
      <c r="G296" s="7"/>
    </row>
    <row r="297" spans="3:7" x14ac:dyDescent="0.25">
      <c r="C297" s="6">
        <v>45422.600243055553</v>
      </c>
      <c r="D297" s="7" t="s">
        <v>3</v>
      </c>
      <c r="E297" s="8" t="s">
        <v>287</v>
      </c>
      <c r="F297" s="7" t="s">
        <v>28</v>
      </c>
      <c r="G297" s="7"/>
    </row>
    <row r="298" spans="3:7" x14ac:dyDescent="0.25">
      <c r="C298" s="6">
        <v>45422.600289351853</v>
      </c>
      <c r="D298" s="7" t="s">
        <v>3</v>
      </c>
      <c r="E298" s="8" t="s">
        <v>288</v>
      </c>
      <c r="F298" s="7" t="s">
        <v>28</v>
      </c>
      <c r="G298" s="7"/>
    </row>
    <row r="299" spans="3:7" x14ac:dyDescent="0.25">
      <c r="C299" s="6">
        <v>45422.600405092591</v>
      </c>
      <c r="D299" s="7" t="s">
        <v>3</v>
      </c>
      <c r="E299" s="8" t="s">
        <v>289</v>
      </c>
      <c r="F299" s="7" t="s">
        <v>28</v>
      </c>
      <c r="G299" s="7"/>
    </row>
    <row r="300" spans="3:7" x14ac:dyDescent="0.25">
      <c r="C300" s="6">
        <v>45422.600416666668</v>
      </c>
      <c r="D300" s="7" t="s">
        <v>3</v>
      </c>
      <c r="E300" s="8" t="s">
        <v>290</v>
      </c>
      <c r="F300" s="7" t="s">
        <v>5</v>
      </c>
      <c r="G300" s="7"/>
    </row>
    <row r="301" spans="3:7" x14ac:dyDescent="0.25">
      <c r="C301" s="6">
        <v>45422.600624999999</v>
      </c>
      <c r="D301" s="7" t="s">
        <v>3</v>
      </c>
      <c r="E301" s="8" t="s">
        <v>291</v>
      </c>
      <c r="F301" s="7" t="s">
        <v>28</v>
      </c>
      <c r="G301" s="7"/>
    </row>
    <row r="302" spans="3:7" ht="25.5" x14ac:dyDescent="0.25">
      <c r="C302" s="6">
        <v>45422.600856481484</v>
      </c>
      <c r="D302" s="7" t="s">
        <v>3</v>
      </c>
      <c r="E302" s="8" t="s">
        <v>292</v>
      </c>
      <c r="F302" s="7" t="s">
        <v>28</v>
      </c>
      <c r="G302" s="7"/>
    </row>
    <row r="303" spans="3:7" ht="25.5" x14ac:dyDescent="0.25">
      <c r="C303" s="6">
        <v>45422.600949074076</v>
      </c>
      <c r="D303" s="7" t="s">
        <v>3</v>
      </c>
      <c r="E303" s="8" t="s">
        <v>293</v>
      </c>
      <c r="F303" s="10" t="s">
        <v>64</v>
      </c>
      <c r="G303" s="7"/>
    </row>
    <row r="304" spans="3:7" ht="25.5" x14ac:dyDescent="0.25">
      <c r="C304" s="6">
        <v>45422.601064814815</v>
      </c>
      <c r="D304" s="7" t="s">
        <v>3</v>
      </c>
      <c r="E304" s="8" t="s">
        <v>294</v>
      </c>
      <c r="F304" s="7" t="s">
        <v>28</v>
      </c>
      <c r="G304" s="7"/>
    </row>
    <row r="305" spans="3:7" x14ac:dyDescent="0.25">
      <c r="C305" s="6">
        <v>45422.60119212963</v>
      </c>
      <c r="D305" s="7" t="s">
        <v>3</v>
      </c>
      <c r="E305" s="8" t="s">
        <v>295</v>
      </c>
      <c r="F305" s="7"/>
      <c r="G305" s="7"/>
    </row>
    <row r="306" spans="3:7" ht="51" x14ac:dyDescent="0.25">
      <c r="C306" s="6">
        <v>45422.601979166669</v>
      </c>
      <c r="D306" s="7" t="s">
        <v>3</v>
      </c>
      <c r="E306" s="8" t="s">
        <v>296</v>
      </c>
      <c r="F306" s="7" t="s">
        <v>28</v>
      </c>
      <c r="G306" s="7"/>
    </row>
    <row r="307" spans="3:7" x14ac:dyDescent="0.25">
      <c r="C307" s="6">
        <v>45422.607118055559</v>
      </c>
      <c r="D307" s="7" t="s">
        <v>3</v>
      </c>
      <c r="E307" s="8" t="s">
        <v>297</v>
      </c>
      <c r="F307" s="7" t="s">
        <v>5</v>
      </c>
      <c r="G307" s="7"/>
    </row>
    <row r="308" spans="3:7" x14ac:dyDescent="0.25">
      <c r="C308" s="6">
        <v>45422.607129629629</v>
      </c>
      <c r="D308" s="7" t="s">
        <v>3</v>
      </c>
      <c r="E308" s="8" t="s">
        <v>298</v>
      </c>
      <c r="F308" s="7" t="s">
        <v>5</v>
      </c>
      <c r="G308" s="7"/>
    </row>
    <row r="309" spans="3:7" x14ac:dyDescent="0.25">
      <c r="C309" s="6">
        <v>45422.607256944444</v>
      </c>
      <c r="D309" s="7" t="s">
        <v>3</v>
      </c>
      <c r="E309" s="8" t="s">
        <v>299</v>
      </c>
      <c r="F309" s="7" t="s">
        <v>28</v>
      </c>
      <c r="G309" s="7"/>
    </row>
    <row r="310" spans="3:7" x14ac:dyDescent="0.25">
      <c r="C310" s="6">
        <v>45422.60732638889</v>
      </c>
      <c r="D310" s="7" t="s">
        <v>3</v>
      </c>
      <c r="E310" s="8" t="s">
        <v>300</v>
      </c>
      <c r="F310" s="7" t="s">
        <v>5</v>
      </c>
      <c r="G310" s="7"/>
    </row>
    <row r="311" spans="3:7" x14ac:dyDescent="0.25">
      <c r="C311" s="6">
        <v>45422.607499999998</v>
      </c>
      <c r="D311" s="7" t="s">
        <v>3</v>
      </c>
      <c r="E311" s="8" t="s">
        <v>301</v>
      </c>
      <c r="F311" s="7" t="s">
        <v>5</v>
      </c>
      <c r="G311" s="7"/>
    </row>
    <row r="312" spans="3:7" x14ac:dyDescent="0.25">
      <c r="C312" s="6">
        <v>45422.607997685183</v>
      </c>
      <c r="D312" s="7" t="s">
        <v>3</v>
      </c>
      <c r="E312" s="8" t="s">
        <v>302</v>
      </c>
      <c r="F312" s="7" t="s">
        <v>5</v>
      </c>
      <c r="G312" s="7"/>
    </row>
    <row r="313" spans="3:7" x14ac:dyDescent="0.25">
      <c r="C313" s="6">
        <v>45422.607997685183</v>
      </c>
      <c r="D313" s="7" t="s">
        <v>3</v>
      </c>
      <c r="E313" s="8" t="s">
        <v>303</v>
      </c>
      <c r="F313" s="7" t="s">
        <v>28</v>
      </c>
      <c r="G313" s="7"/>
    </row>
    <row r="314" spans="3:7" x14ac:dyDescent="0.25">
      <c r="C314" s="6">
        <v>45422.607997685183</v>
      </c>
      <c r="D314" s="7" t="s">
        <v>3</v>
      </c>
      <c r="E314" s="8" t="s">
        <v>304</v>
      </c>
      <c r="F314" s="7" t="s">
        <v>46</v>
      </c>
      <c r="G314" s="7"/>
    </row>
    <row r="315" spans="3:7" x14ac:dyDescent="0.25">
      <c r="C315" s="6">
        <v>45422.608148148145</v>
      </c>
      <c r="D315" s="7" t="s">
        <v>3</v>
      </c>
      <c r="E315" s="8" t="s">
        <v>300</v>
      </c>
      <c r="F315" s="7" t="s">
        <v>5</v>
      </c>
      <c r="G315" s="7"/>
    </row>
    <row r="316" spans="3:7" ht="25.5" x14ac:dyDescent="0.25">
      <c r="C316" s="6">
        <v>45422.608252314814</v>
      </c>
      <c r="D316" s="7" t="s">
        <v>3</v>
      </c>
      <c r="E316" s="8" t="s">
        <v>305</v>
      </c>
      <c r="F316" s="7" t="s">
        <v>7</v>
      </c>
      <c r="G316" s="7"/>
    </row>
    <row r="317" spans="3:7" x14ac:dyDescent="0.25">
      <c r="C317" s="6">
        <v>45422.608680555553</v>
      </c>
      <c r="D317" s="7" t="s">
        <v>3</v>
      </c>
      <c r="E317" s="8" t="s">
        <v>306</v>
      </c>
      <c r="F317" s="7" t="s">
        <v>7</v>
      </c>
      <c r="G317" s="7"/>
    </row>
    <row r="318" spans="3:7" ht="25.5" x14ac:dyDescent="0.25">
      <c r="C318" s="6">
        <v>45422.608935185184</v>
      </c>
      <c r="D318" s="7" t="s">
        <v>3</v>
      </c>
      <c r="E318" s="8" t="s">
        <v>547</v>
      </c>
      <c r="F318" s="7" t="s">
        <v>7</v>
      </c>
      <c r="G318" s="7"/>
    </row>
    <row r="319" spans="3:7" x14ac:dyDescent="0.25">
      <c r="C319" s="6">
        <v>45422.609050925923</v>
      </c>
      <c r="D319" s="7" t="s">
        <v>3</v>
      </c>
      <c r="E319" s="8" t="s">
        <v>307</v>
      </c>
      <c r="F319" s="7" t="s">
        <v>7</v>
      </c>
      <c r="G319" s="7"/>
    </row>
    <row r="320" spans="3:7" x14ac:dyDescent="0.25">
      <c r="C320" s="6">
        <v>45422.609097222223</v>
      </c>
      <c r="D320" s="7" t="s">
        <v>3</v>
      </c>
      <c r="E320" s="8" t="s">
        <v>308</v>
      </c>
      <c r="F320" s="7" t="s">
        <v>7</v>
      </c>
      <c r="G320" s="7"/>
    </row>
    <row r="321" spans="3:7" x14ac:dyDescent="0.25">
      <c r="C321" s="6">
        <v>45422.609120370369</v>
      </c>
      <c r="D321" s="7" t="s">
        <v>3</v>
      </c>
      <c r="E321" s="8" t="s">
        <v>307</v>
      </c>
      <c r="F321" s="7" t="s">
        <v>7</v>
      </c>
      <c r="G321" s="7"/>
    </row>
    <row r="322" spans="3:7" x14ac:dyDescent="0.25">
      <c r="C322" s="6">
        <v>45422.609155092592</v>
      </c>
      <c r="D322" s="7" t="s">
        <v>3</v>
      </c>
      <c r="E322" s="8" t="s">
        <v>309</v>
      </c>
      <c r="F322" s="7" t="s">
        <v>7</v>
      </c>
      <c r="G322" s="7"/>
    </row>
    <row r="323" spans="3:7" ht="25.5" x14ac:dyDescent="0.25">
      <c r="C323" s="6">
        <v>45422.6093287037</v>
      </c>
      <c r="D323" s="7" t="s">
        <v>3</v>
      </c>
      <c r="E323" s="8" t="s">
        <v>570</v>
      </c>
      <c r="F323" s="7" t="s">
        <v>7</v>
      </c>
      <c r="G323" s="7"/>
    </row>
    <row r="324" spans="3:7" x14ac:dyDescent="0.25">
      <c r="C324" s="6">
        <v>45422.609907407408</v>
      </c>
      <c r="D324" s="7" t="s">
        <v>3</v>
      </c>
      <c r="E324" s="8" t="s">
        <v>310</v>
      </c>
      <c r="F324" s="7" t="s">
        <v>5</v>
      </c>
      <c r="G324" s="7"/>
    </row>
    <row r="325" spans="3:7" x14ac:dyDescent="0.25">
      <c r="C325" s="6">
        <v>45422.609907407408</v>
      </c>
      <c r="D325" s="7" t="s">
        <v>3</v>
      </c>
      <c r="E325" s="8" t="s">
        <v>311</v>
      </c>
      <c r="F325" s="7" t="s">
        <v>7</v>
      </c>
      <c r="G325" s="7"/>
    </row>
    <row r="326" spans="3:7" x14ac:dyDescent="0.25">
      <c r="C326" s="6">
        <v>45422.609907407408</v>
      </c>
      <c r="D326" s="7" t="s">
        <v>3</v>
      </c>
      <c r="E326" s="8" t="s">
        <v>312</v>
      </c>
      <c r="F326" s="7" t="s">
        <v>46</v>
      </c>
      <c r="G326" s="7"/>
    </row>
    <row r="327" spans="3:7" x14ac:dyDescent="0.25">
      <c r="C327" s="6">
        <v>45422.609907407408</v>
      </c>
      <c r="D327" s="7" t="s">
        <v>3</v>
      </c>
      <c r="E327" s="8" t="s">
        <v>313</v>
      </c>
      <c r="F327" s="7" t="s">
        <v>7</v>
      </c>
      <c r="G327" s="7"/>
    </row>
    <row r="328" spans="3:7" x14ac:dyDescent="0.25">
      <c r="C328" s="6">
        <v>45424.90221064815</v>
      </c>
      <c r="D328" s="7" t="s">
        <v>72</v>
      </c>
      <c r="E328" s="8" t="s">
        <v>314</v>
      </c>
      <c r="F328" s="7" t="s">
        <v>28</v>
      </c>
      <c r="G328" s="7"/>
    </row>
    <row r="329" spans="3:7" x14ac:dyDescent="0.25">
      <c r="C329" s="9">
        <v>45425.445833333331</v>
      </c>
      <c r="D329" s="7" t="s">
        <v>11</v>
      </c>
      <c r="E329" s="8" t="s">
        <v>315</v>
      </c>
      <c r="F329" s="7" t="s">
        <v>5</v>
      </c>
      <c r="G329" s="7"/>
    </row>
    <row r="330" spans="3:7" x14ac:dyDescent="0.25">
      <c r="C330" s="9">
        <v>45425.446527777778</v>
      </c>
      <c r="D330" s="7" t="s">
        <v>11</v>
      </c>
      <c r="E330" s="8" t="s">
        <v>316</v>
      </c>
      <c r="F330" s="7" t="s">
        <v>5</v>
      </c>
      <c r="G330" s="7"/>
    </row>
    <row r="331" spans="3:7" x14ac:dyDescent="0.25">
      <c r="C331" s="9">
        <v>45425.446840277778</v>
      </c>
      <c r="D331" s="7" t="s">
        <v>11</v>
      </c>
      <c r="E331" s="8" t="s">
        <v>317</v>
      </c>
      <c r="F331" s="7" t="s">
        <v>5</v>
      </c>
      <c r="G331" s="7"/>
    </row>
    <row r="332" spans="3:7" x14ac:dyDescent="0.25">
      <c r="C332" s="9">
        <v>45425.447268518517</v>
      </c>
      <c r="D332" s="7" t="s">
        <v>11</v>
      </c>
      <c r="E332" s="8" t="s">
        <v>318</v>
      </c>
      <c r="F332" s="7" t="s">
        <v>5</v>
      </c>
      <c r="G332" s="7"/>
    </row>
    <row r="333" spans="3:7" x14ac:dyDescent="0.25">
      <c r="C333" s="9">
        <v>45425.447442129633</v>
      </c>
      <c r="D333" s="7" t="s">
        <v>11</v>
      </c>
      <c r="E333" s="8" t="s">
        <v>548</v>
      </c>
      <c r="F333" s="7" t="s">
        <v>5</v>
      </c>
      <c r="G333" s="7"/>
    </row>
    <row r="334" spans="3:7" x14ac:dyDescent="0.25">
      <c r="C334" s="9">
        <v>45425.447500000002</v>
      </c>
      <c r="D334" s="7" t="s">
        <v>11</v>
      </c>
      <c r="E334" s="8" t="s">
        <v>319</v>
      </c>
      <c r="F334" s="7" t="s">
        <v>5</v>
      </c>
      <c r="G334" s="7"/>
    </row>
    <row r="335" spans="3:7" ht="25.5" x14ac:dyDescent="0.25">
      <c r="C335" s="9">
        <v>45425.447731481479</v>
      </c>
      <c r="D335" s="7" t="s">
        <v>11</v>
      </c>
      <c r="E335" s="8" t="s">
        <v>320</v>
      </c>
      <c r="F335" s="10" t="s">
        <v>64</v>
      </c>
      <c r="G335" s="7"/>
    </row>
    <row r="336" spans="3:7" x14ac:dyDescent="0.25">
      <c r="C336" s="9">
        <v>45425.448020833333</v>
      </c>
      <c r="D336" s="7" t="s">
        <v>11</v>
      </c>
      <c r="E336" s="8" t="s">
        <v>321</v>
      </c>
      <c r="F336" s="7" t="s">
        <v>28</v>
      </c>
      <c r="G336" s="7"/>
    </row>
    <row r="337" spans="3:7" x14ac:dyDescent="0.25">
      <c r="C337" s="9">
        <v>45425.448379629626</v>
      </c>
      <c r="D337" s="7" t="s">
        <v>11</v>
      </c>
      <c r="E337" s="8" t="s">
        <v>322</v>
      </c>
      <c r="F337" s="7" t="s">
        <v>5</v>
      </c>
      <c r="G337" s="7"/>
    </row>
    <row r="338" spans="3:7" x14ac:dyDescent="0.25">
      <c r="C338" s="9">
        <v>45425.44871527778</v>
      </c>
      <c r="D338" s="7" t="s">
        <v>11</v>
      </c>
      <c r="E338" s="8" t="s">
        <v>323</v>
      </c>
      <c r="F338" s="7" t="s">
        <v>46</v>
      </c>
      <c r="G338" s="7"/>
    </row>
    <row r="339" spans="3:7" x14ac:dyDescent="0.25">
      <c r="C339" s="9">
        <v>45425.448935185188</v>
      </c>
      <c r="D339" s="7" t="s">
        <v>11</v>
      </c>
      <c r="E339" s="8" t="s">
        <v>324</v>
      </c>
      <c r="F339" s="10" t="s">
        <v>64</v>
      </c>
      <c r="G339" s="7"/>
    </row>
    <row r="340" spans="3:7" x14ac:dyDescent="0.25">
      <c r="C340" s="9">
        <v>45425.449016203704</v>
      </c>
      <c r="D340" s="7" t="s">
        <v>11</v>
      </c>
      <c r="E340" s="8" t="s">
        <v>323</v>
      </c>
      <c r="F340" s="7" t="s">
        <v>46</v>
      </c>
      <c r="G340" s="7"/>
    </row>
    <row r="341" spans="3:7" x14ac:dyDescent="0.25">
      <c r="C341" s="9">
        <v>45425.449305555558</v>
      </c>
      <c r="D341" s="7" t="s">
        <v>11</v>
      </c>
      <c r="E341" s="8" t="s">
        <v>323</v>
      </c>
      <c r="F341" s="7" t="s">
        <v>46</v>
      </c>
      <c r="G341" s="7"/>
    </row>
    <row r="342" spans="3:7" x14ac:dyDescent="0.25">
      <c r="C342" s="9">
        <v>45425.449884259258</v>
      </c>
      <c r="D342" s="7" t="s">
        <v>11</v>
      </c>
      <c r="E342" s="8" t="s">
        <v>325</v>
      </c>
      <c r="F342" s="7" t="s">
        <v>5</v>
      </c>
      <c r="G342" s="7"/>
    </row>
    <row r="343" spans="3:7" x14ac:dyDescent="0.25">
      <c r="C343" s="9">
        <v>45425.584687499999</v>
      </c>
      <c r="D343" s="7" t="s">
        <v>11</v>
      </c>
      <c r="E343" s="8" t="s">
        <v>326</v>
      </c>
      <c r="F343" s="7" t="s">
        <v>7</v>
      </c>
      <c r="G343" s="7"/>
    </row>
    <row r="344" spans="3:7" x14ac:dyDescent="0.25">
      <c r="C344" s="9">
        <v>45425.585821759261</v>
      </c>
      <c r="D344" s="7" t="s">
        <v>11</v>
      </c>
      <c r="E344" s="8" t="s">
        <v>549</v>
      </c>
      <c r="F344" s="7" t="s">
        <v>5</v>
      </c>
      <c r="G344" s="7"/>
    </row>
    <row r="345" spans="3:7" x14ac:dyDescent="0.25">
      <c r="C345" s="9">
        <v>45425.58734953704</v>
      </c>
      <c r="D345" s="7" t="s">
        <v>11</v>
      </c>
      <c r="E345" s="8" t="s">
        <v>327</v>
      </c>
      <c r="F345" s="7" t="s">
        <v>5</v>
      </c>
      <c r="G345" s="7"/>
    </row>
    <row r="346" spans="3:7" x14ac:dyDescent="0.25">
      <c r="C346" s="9">
        <v>45425.587511574071</v>
      </c>
      <c r="D346" s="7" t="s">
        <v>11</v>
      </c>
      <c r="E346" s="8" t="s">
        <v>328</v>
      </c>
      <c r="F346" s="7" t="s">
        <v>7</v>
      </c>
      <c r="G346" s="7"/>
    </row>
    <row r="347" spans="3:7" x14ac:dyDescent="0.25">
      <c r="C347" s="9">
        <v>45425.588472222225</v>
      </c>
      <c r="D347" s="7" t="s">
        <v>11</v>
      </c>
      <c r="E347" s="8" t="s">
        <v>329</v>
      </c>
      <c r="F347" s="7" t="s">
        <v>7</v>
      </c>
      <c r="G347" s="7"/>
    </row>
    <row r="348" spans="3:7" x14ac:dyDescent="0.25">
      <c r="C348" s="9">
        <v>45425.588553240741</v>
      </c>
      <c r="D348" s="7" t="s">
        <v>11</v>
      </c>
      <c r="E348" s="8" t="s">
        <v>330</v>
      </c>
      <c r="F348" s="7" t="s">
        <v>7</v>
      </c>
      <c r="G348" s="7"/>
    </row>
    <row r="349" spans="3:7" x14ac:dyDescent="0.25">
      <c r="C349" s="9">
        <v>45425.588726851849</v>
      </c>
      <c r="D349" s="7" t="s">
        <v>11</v>
      </c>
      <c r="E349" s="8" t="s">
        <v>550</v>
      </c>
      <c r="F349" s="7" t="s">
        <v>7</v>
      </c>
      <c r="G349" s="7"/>
    </row>
    <row r="350" spans="3:7" x14ac:dyDescent="0.25">
      <c r="C350" s="9">
        <v>45425.617395833331</v>
      </c>
      <c r="D350" s="7" t="s">
        <v>11</v>
      </c>
      <c r="E350" s="8" t="s">
        <v>331</v>
      </c>
      <c r="F350" s="7" t="s">
        <v>28</v>
      </c>
      <c r="G350" s="7"/>
    </row>
    <row r="351" spans="3:7" x14ac:dyDescent="0.25">
      <c r="C351" s="9">
        <v>45425.617395833331</v>
      </c>
      <c r="D351" s="7" t="s">
        <v>11</v>
      </c>
      <c r="E351" s="8" t="s">
        <v>551</v>
      </c>
      <c r="F351" s="7" t="s">
        <v>7</v>
      </c>
      <c r="G351" s="7"/>
    </row>
    <row r="352" spans="3:7" x14ac:dyDescent="0.25">
      <c r="C352" s="9">
        <v>45425.617407407408</v>
      </c>
      <c r="D352" s="7" t="s">
        <v>11</v>
      </c>
      <c r="E352" s="8" t="s">
        <v>332</v>
      </c>
      <c r="F352" s="7" t="s">
        <v>28</v>
      </c>
      <c r="G352" s="7"/>
    </row>
    <row r="353" spans="3:7" ht="25.5" x14ac:dyDescent="0.25">
      <c r="C353" s="9">
        <v>45425.61917824074</v>
      </c>
      <c r="D353" s="7" t="s">
        <v>11</v>
      </c>
      <c r="E353" s="8" t="s">
        <v>333</v>
      </c>
      <c r="F353" s="7" t="s">
        <v>28</v>
      </c>
      <c r="G353" s="7"/>
    </row>
    <row r="354" spans="3:7" x14ac:dyDescent="0.25">
      <c r="C354" s="9">
        <v>45425.619976851849</v>
      </c>
      <c r="D354" s="7" t="s">
        <v>11</v>
      </c>
      <c r="E354" s="8" t="s">
        <v>552</v>
      </c>
      <c r="F354" s="7" t="s">
        <v>23</v>
      </c>
      <c r="G354" s="7"/>
    </row>
    <row r="355" spans="3:7" x14ac:dyDescent="0.25">
      <c r="C355" s="9">
        <v>45425.620243055557</v>
      </c>
      <c r="D355" s="7" t="s">
        <v>11</v>
      </c>
      <c r="E355" s="8" t="s">
        <v>334</v>
      </c>
      <c r="F355" s="7" t="s">
        <v>83</v>
      </c>
      <c r="G355" s="7"/>
    </row>
    <row r="356" spans="3:7" x14ac:dyDescent="0.25">
      <c r="C356" s="9">
        <v>45425.620891203704</v>
      </c>
      <c r="D356" s="7" t="s">
        <v>11</v>
      </c>
      <c r="E356" s="8" t="s">
        <v>335</v>
      </c>
      <c r="F356" s="10" t="s">
        <v>64</v>
      </c>
      <c r="G356" s="7"/>
    </row>
    <row r="357" spans="3:7" x14ac:dyDescent="0.25">
      <c r="C357" s="9">
        <v>45425.666770833333</v>
      </c>
      <c r="D357" s="7" t="s">
        <v>11</v>
      </c>
      <c r="E357" s="8" t="s">
        <v>336</v>
      </c>
      <c r="F357" s="7" t="s">
        <v>7</v>
      </c>
      <c r="G357" s="7"/>
    </row>
    <row r="358" spans="3:7" x14ac:dyDescent="0.25">
      <c r="C358" s="9">
        <v>45425.666921296295</v>
      </c>
      <c r="D358" s="7" t="s">
        <v>11</v>
      </c>
      <c r="E358" s="8" t="s">
        <v>337</v>
      </c>
      <c r="F358" s="7" t="s">
        <v>7</v>
      </c>
      <c r="G358" s="7"/>
    </row>
    <row r="359" spans="3:7" x14ac:dyDescent="0.25">
      <c r="C359" s="9">
        <v>45425.667291666665</v>
      </c>
      <c r="D359" s="7" t="s">
        <v>11</v>
      </c>
      <c r="E359" s="8" t="s">
        <v>338</v>
      </c>
      <c r="F359" s="7" t="s">
        <v>7</v>
      </c>
      <c r="G359" s="7"/>
    </row>
    <row r="360" spans="3:7" x14ac:dyDescent="0.25">
      <c r="C360" s="9">
        <v>45425.667372685188</v>
      </c>
      <c r="D360" s="7" t="s">
        <v>11</v>
      </c>
      <c r="E360" s="8" t="s">
        <v>339</v>
      </c>
      <c r="F360" s="7" t="s">
        <v>5</v>
      </c>
      <c r="G360" s="7"/>
    </row>
    <row r="361" spans="3:7" x14ac:dyDescent="0.25">
      <c r="C361" s="9">
        <v>45425.66746527778</v>
      </c>
      <c r="D361" s="7" t="s">
        <v>11</v>
      </c>
      <c r="E361" s="8" t="s">
        <v>340</v>
      </c>
      <c r="F361" s="7" t="s">
        <v>7</v>
      </c>
      <c r="G361" s="7"/>
    </row>
    <row r="362" spans="3:7" x14ac:dyDescent="0.25">
      <c r="C362" s="9">
        <v>45425.667696759258</v>
      </c>
      <c r="D362" s="7" t="s">
        <v>11</v>
      </c>
      <c r="E362" s="8" t="s">
        <v>341</v>
      </c>
      <c r="F362" s="7" t="s">
        <v>7</v>
      </c>
      <c r="G362" s="7"/>
    </row>
    <row r="363" spans="3:7" x14ac:dyDescent="0.25">
      <c r="C363" s="9">
        <v>45425.667905092596</v>
      </c>
      <c r="D363" s="7" t="s">
        <v>11</v>
      </c>
      <c r="E363" s="8" t="s">
        <v>342</v>
      </c>
      <c r="F363" s="7" t="s">
        <v>7</v>
      </c>
      <c r="G363" s="7"/>
    </row>
    <row r="364" spans="3:7" x14ac:dyDescent="0.25">
      <c r="C364" s="9">
        <v>45425.668287037035</v>
      </c>
      <c r="D364" s="7" t="s">
        <v>11</v>
      </c>
      <c r="E364" s="8" t="s">
        <v>343</v>
      </c>
      <c r="F364" s="7" t="s">
        <v>5</v>
      </c>
      <c r="G364" s="7"/>
    </row>
    <row r="365" spans="3:7" x14ac:dyDescent="0.25">
      <c r="C365" s="9">
        <v>45425.668796296297</v>
      </c>
      <c r="D365" s="7" t="s">
        <v>11</v>
      </c>
      <c r="E365" s="8" t="s">
        <v>553</v>
      </c>
      <c r="F365" s="7" t="s">
        <v>7</v>
      </c>
      <c r="G365" s="7"/>
    </row>
    <row r="366" spans="3:7" x14ac:dyDescent="0.25">
      <c r="C366" s="9">
        <v>45425.668888888889</v>
      </c>
      <c r="D366" s="7" t="s">
        <v>11</v>
      </c>
      <c r="E366" s="8" t="s">
        <v>336</v>
      </c>
      <c r="F366" s="7" t="s">
        <v>7</v>
      </c>
      <c r="G366" s="7"/>
    </row>
    <row r="367" spans="3:7" x14ac:dyDescent="0.25">
      <c r="C367" s="9">
        <v>45425.66914351852</v>
      </c>
      <c r="D367" s="7" t="s">
        <v>11</v>
      </c>
      <c r="E367" s="8" t="s">
        <v>344</v>
      </c>
      <c r="F367" s="7" t="s">
        <v>7</v>
      </c>
      <c r="G367" s="7"/>
    </row>
    <row r="368" spans="3:7" x14ac:dyDescent="0.25">
      <c r="C368" s="9">
        <v>45425.669502314813</v>
      </c>
      <c r="D368" s="7" t="s">
        <v>11</v>
      </c>
      <c r="E368" s="8" t="s">
        <v>553</v>
      </c>
      <c r="F368" s="7" t="s">
        <v>7</v>
      </c>
      <c r="G368" s="7"/>
    </row>
    <row r="369" spans="3:7" x14ac:dyDescent="0.25">
      <c r="C369" s="9">
        <v>45425.669606481482</v>
      </c>
      <c r="D369" s="7" t="s">
        <v>11</v>
      </c>
      <c r="E369" s="8" t="s">
        <v>554</v>
      </c>
      <c r="F369" s="7" t="s">
        <v>46</v>
      </c>
      <c r="G369" s="7"/>
    </row>
    <row r="370" spans="3:7" x14ac:dyDescent="0.25">
      <c r="C370" s="9">
        <v>45425.669768518521</v>
      </c>
      <c r="D370" s="7" t="s">
        <v>11</v>
      </c>
      <c r="E370" s="8" t="s">
        <v>555</v>
      </c>
      <c r="F370" s="7" t="s">
        <v>7</v>
      </c>
      <c r="G370" s="7"/>
    </row>
    <row r="371" spans="3:7" x14ac:dyDescent="0.25">
      <c r="C371" s="9">
        <v>45425.67050925926</v>
      </c>
      <c r="D371" s="7" t="s">
        <v>11</v>
      </c>
      <c r="E371" s="8" t="s">
        <v>345</v>
      </c>
      <c r="F371" s="7" t="s">
        <v>7</v>
      </c>
      <c r="G371" s="7"/>
    </row>
    <row r="372" spans="3:7" x14ac:dyDescent="0.25">
      <c r="C372" s="9">
        <v>45425.670590277776</v>
      </c>
      <c r="D372" s="7" t="s">
        <v>11</v>
      </c>
      <c r="E372" s="8" t="s">
        <v>346</v>
      </c>
      <c r="F372" s="7" t="s">
        <v>7</v>
      </c>
      <c r="G372" s="7"/>
    </row>
    <row r="373" spans="3:7" x14ac:dyDescent="0.25">
      <c r="C373" s="9">
        <v>45425.670671296299</v>
      </c>
      <c r="D373" s="7" t="s">
        <v>11</v>
      </c>
      <c r="E373" s="8" t="s">
        <v>347</v>
      </c>
      <c r="F373" s="7" t="s">
        <v>5</v>
      </c>
      <c r="G373" s="7"/>
    </row>
    <row r="374" spans="3:7" x14ac:dyDescent="0.25">
      <c r="C374" s="9">
        <v>45425.671666666669</v>
      </c>
      <c r="D374" s="7" t="s">
        <v>11</v>
      </c>
      <c r="E374" s="8" t="s">
        <v>348</v>
      </c>
      <c r="F374" s="7" t="s">
        <v>28</v>
      </c>
      <c r="G374" s="7"/>
    </row>
    <row r="375" spans="3:7" x14ac:dyDescent="0.25">
      <c r="C375" s="9">
        <v>45425.672696759262</v>
      </c>
      <c r="D375" s="7" t="s">
        <v>11</v>
      </c>
      <c r="E375" s="8" t="s">
        <v>349</v>
      </c>
      <c r="F375" s="7" t="s">
        <v>5</v>
      </c>
      <c r="G375" s="7"/>
    </row>
    <row r="376" spans="3:7" x14ac:dyDescent="0.25">
      <c r="C376" s="9">
        <v>45425.673483796294</v>
      </c>
      <c r="D376" s="7" t="s">
        <v>11</v>
      </c>
      <c r="E376" s="8" t="s">
        <v>350</v>
      </c>
      <c r="F376" s="7" t="s">
        <v>7</v>
      </c>
      <c r="G376" s="7"/>
    </row>
    <row r="377" spans="3:7" x14ac:dyDescent="0.25">
      <c r="C377" s="6">
        <v>45425.680706018517</v>
      </c>
      <c r="D377" s="7" t="s">
        <v>3</v>
      </c>
      <c r="E377" s="8" t="s">
        <v>351</v>
      </c>
      <c r="F377" s="7" t="s">
        <v>5</v>
      </c>
      <c r="G377" s="7"/>
    </row>
    <row r="378" spans="3:7" x14ac:dyDescent="0.25">
      <c r="C378" s="6">
        <v>45425.680798611109</v>
      </c>
      <c r="D378" s="7" t="s">
        <v>3</v>
      </c>
      <c r="E378" s="8" t="s">
        <v>352</v>
      </c>
      <c r="F378" s="7" t="s">
        <v>5</v>
      </c>
      <c r="G378" s="7"/>
    </row>
    <row r="379" spans="3:7" x14ac:dyDescent="0.25">
      <c r="C379" s="6">
        <v>45425.681261574071</v>
      </c>
      <c r="D379" s="7" t="s">
        <v>3</v>
      </c>
      <c r="E379" s="8" t="s">
        <v>353</v>
      </c>
      <c r="F379" s="7" t="s">
        <v>5</v>
      </c>
      <c r="G379" s="7"/>
    </row>
    <row r="380" spans="3:7" x14ac:dyDescent="0.25">
      <c r="C380" s="6">
        <v>45425.681689814817</v>
      </c>
      <c r="D380" s="7" t="s">
        <v>3</v>
      </c>
      <c r="E380" s="8" t="s">
        <v>354</v>
      </c>
      <c r="F380" s="7" t="s">
        <v>5</v>
      </c>
      <c r="G380" s="7"/>
    </row>
    <row r="381" spans="3:7" x14ac:dyDescent="0.25">
      <c r="C381" s="6">
        <v>45425.681840277779</v>
      </c>
      <c r="D381" s="7" t="s">
        <v>3</v>
      </c>
      <c r="E381" s="8" t="s">
        <v>355</v>
      </c>
      <c r="F381" s="7" t="s">
        <v>5</v>
      </c>
      <c r="G381" s="7"/>
    </row>
    <row r="382" spans="3:7" x14ac:dyDescent="0.25">
      <c r="C382" s="9">
        <v>45426.574571759258</v>
      </c>
      <c r="D382" s="7" t="s">
        <v>11</v>
      </c>
      <c r="E382" s="8" t="s">
        <v>356</v>
      </c>
      <c r="F382" s="7" t="s">
        <v>5</v>
      </c>
      <c r="G382" s="7"/>
    </row>
    <row r="383" spans="3:7" x14ac:dyDescent="0.25">
      <c r="C383" s="9">
        <v>45426.574571759258</v>
      </c>
      <c r="D383" s="7" t="s">
        <v>11</v>
      </c>
      <c r="E383" s="8" t="s">
        <v>357</v>
      </c>
      <c r="F383" s="7" t="s">
        <v>5</v>
      </c>
      <c r="G383" s="7"/>
    </row>
    <row r="384" spans="3:7" x14ac:dyDescent="0.25">
      <c r="C384" s="9">
        <v>45426.574756944443</v>
      </c>
      <c r="D384" s="7" t="s">
        <v>11</v>
      </c>
      <c r="E384" s="8" t="s">
        <v>556</v>
      </c>
      <c r="F384" s="10" t="s">
        <v>64</v>
      </c>
      <c r="G384" s="7"/>
    </row>
    <row r="385" spans="3:7" x14ac:dyDescent="0.25">
      <c r="C385" s="9">
        <v>45426.574814814812</v>
      </c>
      <c r="D385" s="7" t="s">
        <v>11</v>
      </c>
      <c r="E385" s="8" t="s">
        <v>358</v>
      </c>
      <c r="F385" s="7" t="s">
        <v>7</v>
      </c>
      <c r="G385" s="7"/>
    </row>
    <row r="386" spans="3:7" x14ac:dyDescent="0.25">
      <c r="C386" s="9">
        <v>45426.575208333335</v>
      </c>
      <c r="D386" s="7" t="s">
        <v>11</v>
      </c>
      <c r="E386" s="8" t="s">
        <v>557</v>
      </c>
      <c r="F386" s="7" t="s">
        <v>7</v>
      </c>
      <c r="G386" s="7"/>
    </row>
    <row r="387" spans="3:7" x14ac:dyDescent="0.25">
      <c r="C387" s="9">
        <v>45426.575231481482</v>
      </c>
      <c r="D387" s="7" t="s">
        <v>11</v>
      </c>
      <c r="E387" s="8" t="s">
        <v>359</v>
      </c>
      <c r="F387" s="7" t="s">
        <v>7</v>
      </c>
      <c r="G387" s="7"/>
    </row>
    <row r="388" spans="3:7" x14ac:dyDescent="0.25">
      <c r="C388" s="9">
        <v>45426.576145833336</v>
      </c>
      <c r="D388" s="7" t="s">
        <v>11</v>
      </c>
      <c r="E388" s="8" t="s">
        <v>360</v>
      </c>
      <c r="F388" s="7" t="s">
        <v>5</v>
      </c>
      <c r="G388" s="7"/>
    </row>
    <row r="389" spans="3:7" x14ac:dyDescent="0.25">
      <c r="C389" s="9">
        <v>45426.576377314814</v>
      </c>
      <c r="D389" s="7" t="s">
        <v>11</v>
      </c>
      <c r="E389" s="8" t="s">
        <v>361</v>
      </c>
      <c r="F389" s="7" t="s">
        <v>7</v>
      </c>
      <c r="G389" s="7"/>
    </row>
    <row r="390" spans="3:7" x14ac:dyDescent="0.25">
      <c r="C390" s="9">
        <v>45426.576516203706</v>
      </c>
      <c r="D390" s="7" t="s">
        <v>11</v>
      </c>
      <c r="E390" s="8" t="s">
        <v>362</v>
      </c>
      <c r="F390" s="10" t="s">
        <v>64</v>
      </c>
      <c r="G390" s="7"/>
    </row>
    <row r="391" spans="3:7" x14ac:dyDescent="0.25">
      <c r="C391" s="9">
        <v>45426.57671296296</v>
      </c>
      <c r="D391" s="7" t="s">
        <v>11</v>
      </c>
      <c r="E391" s="8" t="s">
        <v>362</v>
      </c>
      <c r="F391" s="10" t="s">
        <v>64</v>
      </c>
      <c r="G391" s="7"/>
    </row>
    <row r="392" spans="3:7" x14ac:dyDescent="0.25">
      <c r="C392" s="9">
        <v>45426.577291666668</v>
      </c>
      <c r="D392" s="7" t="s">
        <v>11</v>
      </c>
      <c r="E392" s="8" t="s">
        <v>363</v>
      </c>
      <c r="F392" s="10" t="s">
        <v>64</v>
      </c>
      <c r="G392" s="7"/>
    </row>
    <row r="393" spans="3:7" x14ac:dyDescent="0.25">
      <c r="C393" s="9">
        <v>45426.634699074071</v>
      </c>
      <c r="D393" s="7" t="s">
        <v>11</v>
      </c>
      <c r="E393" s="8" t="s">
        <v>364</v>
      </c>
      <c r="F393" s="7"/>
      <c r="G393" s="7">
        <v>4</v>
      </c>
    </row>
    <row r="394" spans="3:7" x14ac:dyDescent="0.25">
      <c r="C394" s="9">
        <v>45426.63480324074</v>
      </c>
      <c r="D394" s="7" t="s">
        <v>11</v>
      </c>
      <c r="E394" s="8" t="s">
        <v>365</v>
      </c>
      <c r="F394" s="7"/>
      <c r="G394" s="7">
        <v>4</v>
      </c>
    </row>
    <row r="395" spans="3:7" x14ac:dyDescent="0.25">
      <c r="C395" s="9">
        <v>45426.635081018518</v>
      </c>
      <c r="D395" s="7" t="s">
        <v>11</v>
      </c>
      <c r="E395" s="8" t="s">
        <v>366</v>
      </c>
      <c r="F395" s="7" t="s">
        <v>5</v>
      </c>
      <c r="G395" s="7"/>
    </row>
    <row r="396" spans="3:7" x14ac:dyDescent="0.25">
      <c r="C396" s="9">
        <v>45426.635185185187</v>
      </c>
      <c r="D396" s="7" t="s">
        <v>11</v>
      </c>
      <c r="E396" s="8" t="s">
        <v>367</v>
      </c>
      <c r="F396" s="7" t="s">
        <v>5</v>
      </c>
      <c r="G396" s="7"/>
    </row>
    <row r="397" spans="3:7" x14ac:dyDescent="0.25">
      <c r="C397" s="9">
        <v>45426.635277777779</v>
      </c>
      <c r="D397" s="7" t="s">
        <v>11</v>
      </c>
      <c r="E397" s="8" t="s">
        <v>368</v>
      </c>
      <c r="F397" s="7" t="s">
        <v>5</v>
      </c>
      <c r="G397" s="7"/>
    </row>
    <row r="398" spans="3:7" x14ac:dyDescent="0.25">
      <c r="C398" s="9">
        <v>45426.635277777779</v>
      </c>
      <c r="D398" s="7" t="s">
        <v>11</v>
      </c>
      <c r="E398" s="8" t="s">
        <v>369</v>
      </c>
      <c r="F398" s="7" t="s">
        <v>5</v>
      </c>
      <c r="G398" s="7"/>
    </row>
    <row r="399" spans="3:7" x14ac:dyDescent="0.25">
      <c r="C399" s="9">
        <v>45426.63585648148</v>
      </c>
      <c r="D399" s="7" t="s">
        <v>11</v>
      </c>
      <c r="E399" s="8" t="s">
        <v>370</v>
      </c>
      <c r="F399" s="7" t="s">
        <v>5</v>
      </c>
      <c r="G399" s="7"/>
    </row>
    <row r="400" spans="3:7" x14ac:dyDescent="0.25">
      <c r="C400" s="9">
        <v>45426.636134259257</v>
      </c>
      <c r="D400" s="7" t="s">
        <v>11</v>
      </c>
      <c r="E400" s="8" t="s">
        <v>371</v>
      </c>
      <c r="F400" s="7" t="s">
        <v>5</v>
      </c>
      <c r="G400" s="7"/>
    </row>
    <row r="401" spans="3:7" x14ac:dyDescent="0.25">
      <c r="C401" s="9">
        <v>45426.636400462965</v>
      </c>
      <c r="D401" s="7" t="s">
        <v>11</v>
      </c>
      <c r="E401" s="8" t="s">
        <v>372</v>
      </c>
      <c r="F401" s="7" t="s">
        <v>5</v>
      </c>
      <c r="G401" s="7"/>
    </row>
    <row r="402" spans="3:7" x14ac:dyDescent="0.25">
      <c r="C402" s="9">
        <v>45426.636655092596</v>
      </c>
      <c r="D402" s="7" t="s">
        <v>11</v>
      </c>
      <c r="E402" s="8" t="s">
        <v>373</v>
      </c>
      <c r="F402" s="7" t="s">
        <v>5</v>
      </c>
      <c r="G402" s="7"/>
    </row>
    <row r="403" spans="3:7" x14ac:dyDescent="0.25">
      <c r="C403" s="9">
        <v>45426.636990740742</v>
      </c>
      <c r="D403" s="7" t="s">
        <v>11</v>
      </c>
      <c r="E403" s="8" t="s">
        <v>374</v>
      </c>
      <c r="F403" s="7" t="s">
        <v>5</v>
      </c>
      <c r="G403" s="7"/>
    </row>
    <row r="404" spans="3:7" x14ac:dyDescent="0.25">
      <c r="C404" s="9">
        <v>45426.637141203704</v>
      </c>
      <c r="D404" s="7" t="s">
        <v>11</v>
      </c>
      <c r="E404" s="8" t="s">
        <v>558</v>
      </c>
      <c r="F404" s="7" t="s">
        <v>5</v>
      </c>
      <c r="G404" s="7"/>
    </row>
    <row r="405" spans="3:7" x14ac:dyDescent="0.25">
      <c r="C405" s="9">
        <v>45426.637418981481</v>
      </c>
      <c r="D405" s="7" t="s">
        <v>11</v>
      </c>
      <c r="E405" s="8" t="s">
        <v>375</v>
      </c>
      <c r="F405" s="7" t="s">
        <v>5</v>
      </c>
      <c r="G405" s="7"/>
    </row>
    <row r="406" spans="3:7" x14ac:dyDescent="0.25">
      <c r="C406" s="6">
        <v>45428.473865740743</v>
      </c>
      <c r="D406" s="7" t="s">
        <v>3</v>
      </c>
      <c r="E406" s="8" t="s">
        <v>376</v>
      </c>
      <c r="F406" s="7" t="s">
        <v>7</v>
      </c>
      <c r="G406" s="7"/>
    </row>
    <row r="407" spans="3:7" x14ac:dyDescent="0.25">
      <c r="C407" s="6">
        <v>45428.47451388889</v>
      </c>
      <c r="D407" s="7" t="s">
        <v>3</v>
      </c>
      <c r="E407" s="8" t="s">
        <v>377</v>
      </c>
      <c r="F407" s="7" t="s">
        <v>7</v>
      </c>
      <c r="G407" s="7"/>
    </row>
    <row r="408" spans="3:7" x14ac:dyDescent="0.25">
      <c r="C408" s="6">
        <v>45428.474606481483</v>
      </c>
      <c r="D408" s="7" t="s">
        <v>3</v>
      </c>
      <c r="E408" s="8" t="s">
        <v>378</v>
      </c>
      <c r="F408" s="7" t="s">
        <v>5</v>
      </c>
      <c r="G408" s="7"/>
    </row>
    <row r="409" spans="3:7" x14ac:dyDescent="0.25">
      <c r="C409" s="6">
        <v>45428.474618055552</v>
      </c>
      <c r="D409" s="7" t="s">
        <v>3</v>
      </c>
      <c r="E409" s="8" t="s">
        <v>379</v>
      </c>
      <c r="F409" s="7" t="s">
        <v>7</v>
      </c>
      <c r="G409" s="7"/>
    </row>
    <row r="410" spans="3:7" x14ac:dyDescent="0.25">
      <c r="C410" s="6">
        <v>45428.47483796296</v>
      </c>
      <c r="D410" s="7" t="s">
        <v>3</v>
      </c>
      <c r="E410" s="8" t="s">
        <v>380</v>
      </c>
      <c r="F410" s="7" t="s">
        <v>7</v>
      </c>
      <c r="G410" s="7"/>
    </row>
    <row r="411" spans="3:7" x14ac:dyDescent="0.25">
      <c r="C411" s="6">
        <v>45428.475254629629</v>
      </c>
      <c r="D411" s="7" t="s">
        <v>3</v>
      </c>
      <c r="E411" s="8" t="s">
        <v>381</v>
      </c>
      <c r="F411" s="7" t="s">
        <v>7</v>
      </c>
      <c r="G411" s="7"/>
    </row>
    <row r="412" spans="3:7" x14ac:dyDescent="0.25">
      <c r="C412" s="6">
        <v>45428.475439814814</v>
      </c>
      <c r="D412" s="7" t="s">
        <v>3</v>
      </c>
      <c r="E412" s="8" t="s">
        <v>382</v>
      </c>
      <c r="F412" s="7" t="s">
        <v>7</v>
      </c>
      <c r="G412" s="7"/>
    </row>
    <row r="413" spans="3:7" ht="25.5" x14ac:dyDescent="0.25">
      <c r="C413" s="6">
        <v>45428.47587962963</v>
      </c>
      <c r="D413" s="7" t="s">
        <v>3</v>
      </c>
      <c r="E413" s="8" t="s">
        <v>383</v>
      </c>
      <c r="F413" s="10" t="s">
        <v>64</v>
      </c>
      <c r="G413" s="7"/>
    </row>
    <row r="414" spans="3:7" ht="25.5" x14ac:dyDescent="0.25">
      <c r="C414" s="6">
        <v>45428.476423611108</v>
      </c>
      <c r="D414" s="7" t="s">
        <v>3</v>
      </c>
      <c r="E414" s="8" t="s">
        <v>384</v>
      </c>
      <c r="F414" s="7" t="s">
        <v>83</v>
      </c>
      <c r="G414" s="7"/>
    </row>
    <row r="415" spans="3:7" x14ac:dyDescent="0.25">
      <c r="C415" s="6">
        <v>45428.477187500001</v>
      </c>
      <c r="D415" s="7" t="s">
        <v>3</v>
      </c>
      <c r="E415" s="8" t="s">
        <v>385</v>
      </c>
      <c r="F415" s="7" t="s">
        <v>46</v>
      </c>
      <c r="G415" s="7"/>
    </row>
    <row r="416" spans="3:7" x14ac:dyDescent="0.25">
      <c r="C416" s="6">
        <v>45428.477187500001</v>
      </c>
      <c r="D416" s="7" t="s">
        <v>3</v>
      </c>
      <c r="E416" s="8" t="s">
        <v>386</v>
      </c>
      <c r="F416" s="7" t="s">
        <v>46</v>
      </c>
      <c r="G416" s="7"/>
    </row>
    <row r="417" spans="3:7" x14ac:dyDescent="0.25">
      <c r="C417" s="6">
        <v>45428.477187500001</v>
      </c>
      <c r="D417" s="7" t="s">
        <v>3</v>
      </c>
      <c r="E417" s="8" t="s">
        <v>387</v>
      </c>
      <c r="F417" s="7" t="s">
        <v>64</v>
      </c>
      <c r="G417" s="7"/>
    </row>
    <row r="418" spans="3:7" x14ac:dyDescent="0.25">
      <c r="C418" s="6">
        <v>45428.477187500001</v>
      </c>
      <c r="D418" s="7" t="s">
        <v>3</v>
      </c>
      <c r="E418" s="8" t="s">
        <v>388</v>
      </c>
      <c r="F418" s="7" t="s">
        <v>28</v>
      </c>
      <c r="G418" s="7"/>
    </row>
    <row r="419" spans="3:7" x14ac:dyDescent="0.25">
      <c r="C419" s="6">
        <v>45428.477187500001</v>
      </c>
      <c r="D419" s="7" t="s">
        <v>3</v>
      </c>
      <c r="E419" s="8" t="s">
        <v>389</v>
      </c>
      <c r="F419" s="7" t="s">
        <v>23</v>
      </c>
      <c r="G419" s="7"/>
    </row>
    <row r="420" spans="3:7" x14ac:dyDescent="0.25">
      <c r="C420" s="6">
        <v>45428.477187500001</v>
      </c>
      <c r="D420" s="7" t="s">
        <v>3</v>
      </c>
      <c r="E420" s="8" t="s">
        <v>390</v>
      </c>
      <c r="F420" s="7" t="s">
        <v>64</v>
      </c>
      <c r="G420" s="7"/>
    </row>
    <row r="421" spans="3:7" x14ac:dyDescent="0.25">
      <c r="C421" s="6">
        <v>45428.477187500001</v>
      </c>
      <c r="D421" s="7" t="s">
        <v>3</v>
      </c>
      <c r="E421" s="8" t="s">
        <v>391</v>
      </c>
      <c r="F421" s="7" t="s">
        <v>5</v>
      </c>
      <c r="G421" s="7"/>
    </row>
    <row r="422" spans="3:7" x14ac:dyDescent="0.25">
      <c r="C422" s="6">
        <v>45428.477187500001</v>
      </c>
      <c r="D422" s="7" t="s">
        <v>3</v>
      </c>
      <c r="E422" s="8" t="s">
        <v>392</v>
      </c>
      <c r="F422" s="7" t="s">
        <v>5</v>
      </c>
      <c r="G422" s="7"/>
    </row>
    <row r="423" spans="3:7" x14ac:dyDescent="0.25">
      <c r="C423" s="6">
        <v>45428.477708333332</v>
      </c>
      <c r="D423" s="7" t="s">
        <v>3</v>
      </c>
      <c r="E423" s="8" t="s">
        <v>393</v>
      </c>
      <c r="F423" s="7" t="s">
        <v>23</v>
      </c>
      <c r="G423" s="7"/>
    </row>
    <row r="424" spans="3:7" x14ac:dyDescent="0.25">
      <c r="C424" s="6">
        <v>45428.477708333332</v>
      </c>
      <c r="D424" s="7" t="s">
        <v>3</v>
      </c>
      <c r="E424" s="8" t="s">
        <v>394</v>
      </c>
      <c r="F424" s="7" t="s">
        <v>5</v>
      </c>
      <c r="G424" s="7"/>
    </row>
    <row r="425" spans="3:7" ht="25.5" x14ac:dyDescent="0.25">
      <c r="C425" s="6">
        <v>45428.477708333332</v>
      </c>
      <c r="D425" s="7" t="s">
        <v>3</v>
      </c>
      <c r="E425" s="8" t="s">
        <v>395</v>
      </c>
      <c r="F425" s="7" t="s">
        <v>46</v>
      </c>
      <c r="G425" s="7"/>
    </row>
    <row r="426" spans="3:7" x14ac:dyDescent="0.25">
      <c r="C426" s="6">
        <v>45428.477708333332</v>
      </c>
      <c r="D426" s="7" t="s">
        <v>3</v>
      </c>
      <c r="E426" s="8" t="s">
        <v>396</v>
      </c>
      <c r="F426" s="7" t="s">
        <v>7</v>
      </c>
      <c r="G426" s="7"/>
    </row>
    <row r="427" spans="3:7" x14ac:dyDescent="0.25">
      <c r="C427" s="6">
        <v>45428.477800925924</v>
      </c>
      <c r="D427" s="7" t="s">
        <v>3</v>
      </c>
      <c r="E427" s="8" t="s">
        <v>397</v>
      </c>
      <c r="F427" s="7" t="s">
        <v>46</v>
      </c>
      <c r="G427" s="7"/>
    </row>
    <row r="428" spans="3:7" x14ac:dyDescent="0.25">
      <c r="C428" s="6">
        <v>45428.478090277778</v>
      </c>
      <c r="D428" s="7" t="s">
        <v>3</v>
      </c>
      <c r="E428" s="8" t="s">
        <v>398</v>
      </c>
      <c r="F428" s="7" t="s">
        <v>64</v>
      </c>
      <c r="G428" s="7"/>
    </row>
    <row r="429" spans="3:7" x14ac:dyDescent="0.25">
      <c r="C429" s="6">
        <v>45428.478090277778</v>
      </c>
      <c r="D429" s="7" t="s">
        <v>3</v>
      </c>
      <c r="E429" s="8" t="s">
        <v>399</v>
      </c>
      <c r="F429" s="7" t="s">
        <v>7</v>
      </c>
      <c r="G429" s="7"/>
    </row>
    <row r="430" spans="3:7" x14ac:dyDescent="0.25">
      <c r="C430" s="6">
        <v>45428.478090277778</v>
      </c>
      <c r="D430" s="7" t="s">
        <v>3</v>
      </c>
      <c r="E430" s="8" t="s">
        <v>400</v>
      </c>
      <c r="F430" s="7" t="s">
        <v>23</v>
      </c>
      <c r="G430" s="7"/>
    </row>
    <row r="431" spans="3:7" x14ac:dyDescent="0.25">
      <c r="C431" s="6">
        <v>45428.478090277778</v>
      </c>
      <c r="D431" s="7" t="s">
        <v>3</v>
      </c>
      <c r="E431" s="8" t="s">
        <v>401</v>
      </c>
      <c r="F431" s="7" t="s">
        <v>64</v>
      </c>
      <c r="G431" s="7"/>
    </row>
    <row r="432" spans="3:7" x14ac:dyDescent="0.25">
      <c r="C432" s="6">
        <v>45428.514537037037</v>
      </c>
      <c r="D432" s="7" t="s">
        <v>3</v>
      </c>
      <c r="E432" s="8" t="s">
        <v>192</v>
      </c>
      <c r="F432" s="7" t="s">
        <v>7</v>
      </c>
      <c r="G432" s="7"/>
    </row>
    <row r="433" spans="3:7" x14ac:dyDescent="0.25">
      <c r="C433" s="6">
        <v>45428.514722222222</v>
      </c>
      <c r="D433" s="7" t="s">
        <v>3</v>
      </c>
      <c r="E433" s="8" t="s">
        <v>402</v>
      </c>
      <c r="F433" s="7" t="s">
        <v>7</v>
      </c>
      <c r="G433" s="7"/>
    </row>
    <row r="434" spans="3:7" x14ac:dyDescent="0.25">
      <c r="C434" s="6">
        <v>45428.514814814815</v>
      </c>
      <c r="D434" s="7" t="s">
        <v>3</v>
      </c>
      <c r="E434" s="8" t="s">
        <v>403</v>
      </c>
      <c r="F434" s="7" t="s">
        <v>7</v>
      </c>
      <c r="G434" s="7"/>
    </row>
    <row r="435" spans="3:7" x14ac:dyDescent="0.25">
      <c r="C435" s="6">
        <v>45428.515266203707</v>
      </c>
      <c r="D435" s="7" t="s">
        <v>3</v>
      </c>
      <c r="E435" s="8" t="s">
        <v>192</v>
      </c>
      <c r="F435" s="7" t="s">
        <v>7</v>
      </c>
      <c r="G435" s="7"/>
    </row>
    <row r="436" spans="3:7" x14ac:dyDescent="0.25">
      <c r="C436" s="6">
        <v>45428.515266203707</v>
      </c>
      <c r="D436" s="7" t="s">
        <v>3</v>
      </c>
      <c r="E436" s="8" t="s">
        <v>559</v>
      </c>
      <c r="F436" s="7" t="s">
        <v>7</v>
      </c>
      <c r="G436" s="7"/>
    </row>
    <row r="437" spans="3:7" x14ac:dyDescent="0.25">
      <c r="C437" s="6">
        <v>45428.516111111108</v>
      </c>
      <c r="D437" s="7" t="s">
        <v>3</v>
      </c>
      <c r="E437" s="8" t="s">
        <v>404</v>
      </c>
      <c r="F437" s="7" t="s">
        <v>7</v>
      </c>
      <c r="G437" s="7"/>
    </row>
    <row r="438" spans="3:7" x14ac:dyDescent="0.25">
      <c r="C438" s="6">
        <v>45428.516134259262</v>
      </c>
      <c r="D438" s="7" t="s">
        <v>3</v>
      </c>
      <c r="E438" s="8" t="s">
        <v>405</v>
      </c>
      <c r="F438" s="7" t="s">
        <v>7</v>
      </c>
      <c r="G438" s="7"/>
    </row>
    <row r="439" spans="3:7" ht="25.5" x14ac:dyDescent="0.25">
      <c r="C439" s="6">
        <v>45428.516319444447</v>
      </c>
      <c r="D439" s="7" t="s">
        <v>3</v>
      </c>
      <c r="E439" s="8" t="s">
        <v>406</v>
      </c>
      <c r="F439" s="7" t="s">
        <v>7</v>
      </c>
      <c r="G439" s="7"/>
    </row>
    <row r="440" spans="3:7" ht="25.5" x14ac:dyDescent="0.25">
      <c r="C440" s="6">
        <v>45428.516458333332</v>
      </c>
      <c r="D440" s="7" t="s">
        <v>3</v>
      </c>
      <c r="E440" s="8" t="s">
        <v>407</v>
      </c>
      <c r="F440" s="7"/>
      <c r="G440" s="7"/>
    </row>
    <row r="441" spans="3:7" x14ac:dyDescent="0.25">
      <c r="C441" s="6">
        <v>45428.516608796293</v>
      </c>
      <c r="D441" s="7" t="s">
        <v>3</v>
      </c>
      <c r="E441" s="8" t="s">
        <v>408</v>
      </c>
      <c r="F441" s="7" t="s">
        <v>7</v>
      </c>
      <c r="G441" s="7"/>
    </row>
    <row r="442" spans="3:7" ht="25.5" x14ac:dyDescent="0.25">
      <c r="C442" s="6">
        <v>45428.516828703701</v>
      </c>
      <c r="D442" s="7" t="s">
        <v>3</v>
      </c>
      <c r="E442" s="8" t="s">
        <v>409</v>
      </c>
      <c r="F442" s="7" t="s">
        <v>46</v>
      </c>
      <c r="G442" s="7"/>
    </row>
    <row r="443" spans="3:7" ht="25.5" x14ac:dyDescent="0.25">
      <c r="C443" s="6">
        <v>45428.517210648148</v>
      </c>
      <c r="D443" s="7" t="s">
        <v>3</v>
      </c>
      <c r="E443" s="8" t="s">
        <v>410</v>
      </c>
      <c r="F443" s="7" t="s">
        <v>46</v>
      </c>
      <c r="G443" s="7"/>
    </row>
    <row r="444" spans="3:7" x14ac:dyDescent="0.25">
      <c r="C444" s="6">
        <v>45428.517210648148</v>
      </c>
      <c r="D444" s="7" t="s">
        <v>3</v>
      </c>
      <c r="E444" s="8" t="s">
        <v>411</v>
      </c>
      <c r="F444" s="7" t="s">
        <v>5</v>
      </c>
      <c r="G444" s="7"/>
    </row>
    <row r="445" spans="3:7" ht="38.25" x14ac:dyDescent="0.25">
      <c r="C445" s="6">
        <v>45428.517210648148</v>
      </c>
      <c r="D445" s="7" t="s">
        <v>3</v>
      </c>
      <c r="E445" s="8" t="s">
        <v>412</v>
      </c>
      <c r="F445" s="7" t="s">
        <v>7</v>
      </c>
      <c r="G445" s="7"/>
    </row>
    <row r="446" spans="3:7" x14ac:dyDescent="0.25">
      <c r="C446" s="6">
        <v>45428.51734953704</v>
      </c>
      <c r="D446" s="7" t="s">
        <v>3</v>
      </c>
      <c r="E446" s="8" t="s">
        <v>413</v>
      </c>
      <c r="F446" s="7" t="s">
        <v>46</v>
      </c>
      <c r="G446" s="7"/>
    </row>
    <row r="447" spans="3:7" x14ac:dyDescent="0.25">
      <c r="C447" s="6">
        <v>45428.51734953704</v>
      </c>
      <c r="D447" s="7" t="s">
        <v>3</v>
      </c>
      <c r="E447" s="8" t="s">
        <v>414</v>
      </c>
      <c r="F447" s="7" t="s">
        <v>46</v>
      </c>
      <c r="G447" s="7"/>
    </row>
    <row r="448" spans="3:7" x14ac:dyDescent="0.25">
      <c r="C448" s="6">
        <v>45428.51734953704</v>
      </c>
      <c r="D448" s="7" t="s">
        <v>3</v>
      </c>
      <c r="E448" s="8" t="s">
        <v>415</v>
      </c>
      <c r="F448" s="7" t="s">
        <v>7</v>
      </c>
      <c r="G448" s="7"/>
    </row>
    <row r="449" spans="3:7" x14ac:dyDescent="0.25">
      <c r="C449" s="6">
        <v>45428.51734953704</v>
      </c>
      <c r="D449" s="7" t="s">
        <v>3</v>
      </c>
      <c r="E449" s="8" t="s">
        <v>32</v>
      </c>
      <c r="F449" s="7" t="s">
        <v>7</v>
      </c>
      <c r="G449" s="7"/>
    </row>
    <row r="450" spans="3:7" x14ac:dyDescent="0.25">
      <c r="C450" s="6">
        <v>45428.51734953704</v>
      </c>
      <c r="D450" s="7" t="s">
        <v>3</v>
      </c>
      <c r="E450" s="8" t="s">
        <v>416</v>
      </c>
      <c r="F450" s="7" t="s">
        <v>5</v>
      </c>
      <c r="G450" s="7"/>
    </row>
    <row r="451" spans="3:7" x14ac:dyDescent="0.25">
      <c r="C451" s="6">
        <v>45428.51734953704</v>
      </c>
      <c r="D451" s="7" t="s">
        <v>3</v>
      </c>
      <c r="E451" s="8" t="s">
        <v>417</v>
      </c>
      <c r="F451" s="7" t="s">
        <v>28</v>
      </c>
      <c r="G451" s="7"/>
    </row>
    <row r="452" spans="3:7" ht="25.5" x14ac:dyDescent="0.25">
      <c r="C452" s="6">
        <v>45428.51767361111</v>
      </c>
      <c r="D452" s="7" t="s">
        <v>3</v>
      </c>
      <c r="E452" s="8" t="s">
        <v>418</v>
      </c>
      <c r="F452" s="7" t="s">
        <v>28</v>
      </c>
      <c r="G452" s="7"/>
    </row>
    <row r="453" spans="3:7" ht="25.5" x14ac:dyDescent="0.25">
      <c r="C453" s="6">
        <v>45428.517881944441</v>
      </c>
      <c r="D453" s="7" t="s">
        <v>3</v>
      </c>
      <c r="E453" s="8" t="s">
        <v>419</v>
      </c>
      <c r="F453" s="7" t="s">
        <v>5</v>
      </c>
      <c r="G453" s="7"/>
    </row>
    <row r="454" spans="3:7" ht="38.25" x14ac:dyDescent="0.25">
      <c r="C454" s="6">
        <v>45428.51798611111</v>
      </c>
      <c r="D454" s="7" t="s">
        <v>3</v>
      </c>
      <c r="E454" s="8" t="s">
        <v>420</v>
      </c>
      <c r="F454" s="7" t="s">
        <v>7</v>
      </c>
      <c r="G454" s="7"/>
    </row>
    <row r="455" spans="3:7" x14ac:dyDescent="0.25">
      <c r="C455" s="6">
        <v>45428.51834490741</v>
      </c>
      <c r="D455" s="7" t="s">
        <v>3</v>
      </c>
      <c r="E455" s="8" t="s">
        <v>421</v>
      </c>
      <c r="F455" s="7" t="s">
        <v>7</v>
      </c>
      <c r="G455" s="7"/>
    </row>
    <row r="456" spans="3:7" x14ac:dyDescent="0.25">
      <c r="C456" s="6">
        <v>45428.51866898148</v>
      </c>
      <c r="D456" s="7" t="s">
        <v>3</v>
      </c>
      <c r="E456" s="8" t="s">
        <v>422</v>
      </c>
      <c r="F456" s="7" t="s">
        <v>7</v>
      </c>
      <c r="G456" s="7"/>
    </row>
    <row r="457" spans="3:7" x14ac:dyDescent="0.25">
      <c r="C457" s="6">
        <v>45428.518726851849</v>
      </c>
      <c r="D457" s="7" t="s">
        <v>3</v>
      </c>
      <c r="E457" s="8" t="s">
        <v>423</v>
      </c>
      <c r="F457" s="7" t="s">
        <v>46</v>
      </c>
      <c r="G457" s="7"/>
    </row>
    <row r="458" spans="3:7" x14ac:dyDescent="0.25">
      <c r="C458" s="6">
        <v>45428.519641203704</v>
      </c>
      <c r="D458" s="7" t="s">
        <v>3</v>
      </c>
      <c r="E458" s="8" t="s">
        <v>424</v>
      </c>
      <c r="F458" s="7" t="s">
        <v>46</v>
      </c>
      <c r="G458" s="7"/>
    </row>
    <row r="459" spans="3:7" x14ac:dyDescent="0.25">
      <c r="C459" s="6">
        <v>45428.519641203704</v>
      </c>
      <c r="D459" s="7" t="s">
        <v>3</v>
      </c>
      <c r="E459" s="8" t="s">
        <v>425</v>
      </c>
      <c r="F459" s="7" t="s">
        <v>5</v>
      </c>
      <c r="G459" s="7"/>
    </row>
    <row r="460" spans="3:7" ht="25.5" x14ac:dyDescent="0.25">
      <c r="C460" s="6">
        <v>45428.519641203704</v>
      </c>
      <c r="D460" s="7" t="s">
        <v>3</v>
      </c>
      <c r="E460" s="8" t="s">
        <v>426</v>
      </c>
      <c r="F460" s="7" t="s">
        <v>5</v>
      </c>
      <c r="G460" s="7"/>
    </row>
    <row r="461" spans="3:7" ht="25.5" x14ac:dyDescent="0.25">
      <c r="C461" s="6">
        <v>45428.519641203704</v>
      </c>
      <c r="D461" s="7" t="s">
        <v>3</v>
      </c>
      <c r="E461" s="8" t="s">
        <v>427</v>
      </c>
      <c r="F461" s="7" t="s">
        <v>7</v>
      </c>
      <c r="G461" s="7"/>
    </row>
    <row r="462" spans="3:7" ht="25.5" x14ac:dyDescent="0.25">
      <c r="C462" s="6">
        <v>45428.519641203704</v>
      </c>
      <c r="D462" s="7" t="s">
        <v>3</v>
      </c>
      <c r="E462" s="8" t="s">
        <v>428</v>
      </c>
      <c r="F462" s="7" t="s">
        <v>7</v>
      </c>
      <c r="G462" s="7"/>
    </row>
    <row r="463" spans="3:7" x14ac:dyDescent="0.25">
      <c r="C463" s="6">
        <v>45428.520324074074</v>
      </c>
      <c r="D463" s="7" t="s">
        <v>3</v>
      </c>
      <c r="E463" s="8" t="s">
        <v>429</v>
      </c>
      <c r="F463" s="7" t="s">
        <v>28</v>
      </c>
      <c r="G463" s="7"/>
    </row>
    <row r="464" spans="3:7" x14ac:dyDescent="0.25">
      <c r="C464" s="6">
        <v>45428.520324074074</v>
      </c>
      <c r="D464" s="7" t="s">
        <v>3</v>
      </c>
      <c r="E464" s="8" t="s">
        <v>192</v>
      </c>
      <c r="F464" s="7" t="s">
        <v>7</v>
      </c>
      <c r="G464" s="7"/>
    </row>
    <row r="465" spans="3:7" ht="38.25" x14ac:dyDescent="0.25">
      <c r="C465" s="6">
        <v>45428.520324074074</v>
      </c>
      <c r="D465" s="7" t="s">
        <v>3</v>
      </c>
      <c r="E465" s="8" t="s">
        <v>561</v>
      </c>
      <c r="F465" s="7" t="s">
        <v>7</v>
      </c>
      <c r="G465" s="7"/>
    </row>
    <row r="466" spans="3:7" ht="38.25" x14ac:dyDescent="0.25">
      <c r="C466" s="6">
        <v>45428.520324074074</v>
      </c>
      <c r="D466" s="7" t="s">
        <v>3</v>
      </c>
      <c r="E466" s="8" t="s">
        <v>560</v>
      </c>
      <c r="F466" s="7" t="s">
        <v>46</v>
      </c>
      <c r="G466" s="7"/>
    </row>
    <row r="467" spans="3:7" x14ac:dyDescent="0.25">
      <c r="C467" s="6">
        <v>45428.523923611108</v>
      </c>
      <c r="D467" s="7" t="s">
        <v>3</v>
      </c>
      <c r="E467" s="8" t="s">
        <v>430</v>
      </c>
      <c r="F467" s="7" t="s">
        <v>28</v>
      </c>
      <c r="G467" s="7"/>
    </row>
    <row r="468" spans="3:7" ht="38.25" x14ac:dyDescent="0.25">
      <c r="C468" s="6">
        <v>45428.523923611108</v>
      </c>
      <c r="D468" s="7" t="s">
        <v>3</v>
      </c>
      <c r="E468" s="8" t="s">
        <v>431</v>
      </c>
      <c r="F468" s="7" t="s">
        <v>7</v>
      </c>
      <c r="G468" s="7"/>
    </row>
    <row r="469" spans="3:7" x14ac:dyDescent="0.25">
      <c r="C469" s="6">
        <v>45428.523923611108</v>
      </c>
      <c r="D469" s="7" t="s">
        <v>3</v>
      </c>
      <c r="E469" s="8" t="s">
        <v>432</v>
      </c>
      <c r="F469" s="7" t="s">
        <v>7</v>
      </c>
      <c r="G469" s="7"/>
    </row>
    <row r="470" spans="3:7" x14ac:dyDescent="0.25">
      <c r="C470" s="6">
        <v>45428.524722222224</v>
      </c>
      <c r="D470" s="7" t="s">
        <v>3</v>
      </c>
      <c r="E470" s="8" t="s">
        <v>433</v>
      </c>
      <c r="F470" s="7" t="s">
        <v>46</v>
      </c>
      <c r="G470" s="7"/>
    </row>
    <row r="471" spans="3:7" ht="25.5" x14ac:dyDescent="0.25">
      <c r="C471" s="6">
        <v>45428.524722222224</v>
      </c>
      <c r="D471" s="7" t="s">
        <v>3</v>
      </c>
      <c r="E471" s="8" t="s">
        <v>434</v>
      </c>
      <c r="F471" s="7" t="s">
        <v>7</v>
      </c>
      <c r="G471" s="7"/>
    </row>
    <row r="472" spans="3:7" x14ac:dyDescent="0.25">
      <c r="C472" s="6">
        <v>45428.524722222224</v>
      </c>
      <c r="D472" s="7" t="s">
        <v>3</v>
      </c>
      <c r="E472" s="8" t="s">
        <v>435</v>
      </c>
      <c r="F472" s="7" t="s">
        <v>7</v>
      </c>
      <c r="G472" s="7"/>
    </row>
    <row r="473" spans="3:7" ht="25.5" x14ac:dyDescent="0.25">
      <c r="C473" s="6">
        <v>45428.524722222224</v>
      </c>
      <c r="D473" s="7" t="s">
        <v>3</v>
      </c>
      <c r="E473" s="8" t="s">
        <v>436</v>
      </c>
      <c r="F473" s="7" t="s">
        <v>28</v>
      </c>
      <c r="G473" s="7"/>
    </row>
    <row r="474" spans="3:7" ht="25.5" x14ac:dyDescent="0.25">
      <c r="C474" s="6">
        <v>45428.524722222224</v>
      </c>
      <c r="D474" s="7" t="s">
        <v>3</v>
      </c>
      <c r="E474" s="8" t="s">
        <v>437</v>
      </c>
      <c r="F474" s="7" t="s">
        <v>7</v>
      </c>
      <c r="G474" s="7"/>
    </row>
    <row r="475" spans="3:7" ht="25.5" x14ac:dyDescent="0.25">
      <c r="C475" s="6">
        <v>45428.524722222224</v>
      </c>
      <c r="D475" s="7" t="s">
        <v>3</v>
      </c>
      <c r="E475" s="8" t="s">
        <v>562</v>
      </c>
      <c r="F475" s="7" t="s">
        <v>7</v>
      </c>
      <c r="G475" s="7"/>
    </row>
    <row r="476" spans="3:7" ht="63.75" x14ac:dyDescent="0.25">
      <c r="C476" s="6">
        <v>45428.524722222224</v>
      </c>
      <c r="D476" s="7" t="s">
        <v>3</v>
      </c>
      <c r="E476" s="8" t="s">
        <v>438</v>
      </c>
      <c r="F476" s="7" t="s">
        <v>7</v>
      </c>
      <c r="G476" s="7"/>
    </row>
    <row r="477" spans="3:7" ht="51" x14ac:dyDescent="0.25">
      <c r="C477" s="6">
        <v>45428.524722222224</v>
      </c>
      <c r="D477" s="7" t="s">
        <v>3</v>
      </c>
      <c r="E477" s="8" t="s">
        <v>439</v>
      </c>
      <c r="F477" s="7" t="s">
        <v>46</v>
      </c>
      <c r="G477" s="7"/>
    </row>
    <row r="478" spans="3:7" x14ac:dyDescent="0.25">
      <c r="C478" s="6">
        <v>45428.524722222224</v>
      </c>
      <c r="D478" s="7" t="s">
        <v>3</v>
      </c>
      <c r="E478" s="8" t="s">
        <v>440</v>
      </c>
      <c r="F478" s="7" t="s">
        <v>46</v>
      </c>
      <c r="G478" s="7"/>
    </row>
    <row r="479" spans="3:7" x14ac:dyDescent="0.25">
      <c r="C479" s="6">
        <v>45428.567210648151</v>
      </c>
      <c r="D479" s="7" t="s">
        <v>3</v>
      </c>
      <c r="E479" s="8" t="s">
        <v>441</v>
      </c>
      <c r="F479" s="7"/>
      <c r="G479" s="7"/>
    </row>
    <row r="480" spans="3:7" x14ac:dyDescent="0.25">
      <c r="C480" s="6">
        <v>45428.567407407405</v>
      </c>
      <c r="D480" s="7" t="s">
        <v>3</v>
      </c>
      <c r="E480" s="8" t="s">
        <v>442</v>
      </c>
      <c r="F480" s="7" t="s">
        <v>7</v>
      </c>
      <c r="G480" s="7"/>
    </row>
    <row r="481" spans="3:7" x14ac:dyDescent="0.25">
      <c r="C481" s="6">
        <v>45428.567430555559</v>
      </c>
      <c r="D481" s="7" t="s">
        <v>3</v>
      </c>
      <c r="E481" s="8" t="s">
        <v>443</v>
      </c>
      <c r="F481" s="7"/>
      <c r="G481" s="7">
        <v>4</v>
      </c>
    </row>
    <row r="482" spans="3:7" x14ac:dyDescent="0.25">
      <c r="C482" s="6">
        <v>45428.568113425928</v>
      </c>
      <c r="D482" s="7" t="s">
        <v>3</v>
      </c>
      <c r="E482" s="8" t="s">
        <v>444</v>
      </c>
      <c r="F482" s="7" t="s">
        <v>5</v>
      </c>
      <c r="G482" s="7"/>
    </row>
    <row r="483" spans="3:7" x14ac:dyDescent="0.25">
      <c r="C483" s="6">
        <v>45428.568333333336</v>
      </c>
      <c r="D483" s="7" t="s">
        <v>3</v>
      </c>
      <c r="E483" s="8" t="s">
        <v>445</v>
      </c>
      <c r="F483" s="7" t="s">
        <v>7</v>
      </c>
      <c r="G483" s="7"/>
    </row>
    <row r="484" spans="3:7" x14ac:dyDescent="0.25">
      <c r="C484" s="6">
        <v>45428.568344907406</v>
      </c>
      <c r="D484" s="7" t="s">
        <v>3</v>
      </c>
      <c r="E484" s="8" t="s">
        <v>446</v>
      </c>
      <c r="F484" s="7" t="s">
        <v>7</v>
      </c>
      <c r="G484" s="7"/>
    </row>
    <row r="485" spans="3:7" x14ac:dyDescent="0.25">
      <c r="C485" s="6">
        <v>45428.568483796298</v>
      </c>
      <c r="D485" s="7" t="s">
        <v>3</v>
      </c>
      <c r="E485" s="8" t="s">
        <v>447</v>
      </c>
      <c r="F485" s="7" t="s">
        <v>7</v>
      </c>
      <c r="G485" s="7"/>
    </row>
    <row r="486" spans="3:7" x14ac:dyDescent="0.25">
      <c r="C486" s="6">
        <v>45428.568576388891</v>
      </c>
      <c r="D486" s="7" t="s">
        <v>3</v>
      </c>
      <c r="E486" s="8" t="s">
        <v>448</v>
      </c>
      <c r="F486" s="7" t="s">
        <v>46</v>
      </c>
      <c r="G486" s="7"/>
    </row>
    <row r="487" spans="3:7" ht="25.5" x14ac:dyDescent="0.25">
      <c r="C487" s="6">
        <v>45428.568645833337</v>
      </c>
      <c r="D487" s="7" t="s">
        <v>3</v>
      </c>
      <c r="E487" s="8" t="s">
        <v>449</v>
      </c>
      <c r="F487" s="7" t="s">
        <v>64</v>
      </c>
      <c r="G487" s="7"/>
    </row>
    <row r="488" spans="3:7" ht="25.5" x14ac:dyDescent="0.25">
      <c r="C488" s="6">
        <v>45428.569108796299</v>
      </c>
      <c r="D488" s="7" t="s">
        <v>3</v>
      </c>
      <c r="E488" s="8" t="s">
        <v>450</v>
      </c>
      <c r="F488" s="7" t="s">
        <v>28</v>
      </c>
      <c r="G488" s="7"/>
    </row>
    <row r="489" spans="3:7" x14ac:dyDescent="0.25">
      <c r="C489" s="6">
        <v>45428.569363425922</v>
      </c>
      <c r="D489" s="7" t="s">
        <v>3</v>
      </c>
      <c r="E489" s="8" t="s">
        <v>451</v>
      </c>
      <c r="F489" s="7" t="s">
        <v>7</v>
      </c>
      <c r="G489" s="7"/>
    </row>
    <row r="490" spans="3:7" x14ac:dyDescent="0.25">
      <c r="C490" s="6">
        <v>45428.570729166669</v>
      </c>
      <c r="D490" s="7" t="s">
        <v>3</v>
      </c>
      <c r="E490" s="8" t="s">
        <v>452</v>
      </c>
      <c r="F490" s="7" t="s">
        <v>46</v>
      </c>
      <c r="G490" s="7"/>
    </row>
    <row r="491" spans="3:7" x14ac:dyDescent="0.25">
      <c r="C491" s="6">
        <v>45428.572511574072</v>
      </c>
      <c r="D491" s="7" t="s">
        <v>3</v>
      </c>
      <c r="E491" s="8" t="s">
        <v>453</v>
      </c>
      <c r="F491" s="10" t="s">
        <v>64</v>
      </c>
      <c r="G491" s="7"/>
    </row>
    <row r="492" spans="3:7" x14ac:dyDescent="0.25">
      <c r="C492" s="9">
        <v>45428.616631944446</v>
      </c>
      <c r="D492" s="7" t="s">
        <v>11</v>
      </c>
      <c r="E492" s="8" t="s">
        <v>454</v>
      </c>
      <c r="F492" s="7" t="s">
        <v>7</v>
      </c>
      <c r="G492" s="7"/>
    </row>
    <row r="493" spans="3:7" x14ac:dyDescent="0.25">
      <c r="C493" s="9">
        <v>45428.6175</v>
      </c>
      <c r="D493" s="7" t="s">
        <v>11</v>
      </c>
      <c r="E493" s="8" t="s">
        <v>455</v>
      </c>
      <c r="F493" s="7" t="s">
        <v>7</v>
      </c>
      <c r="G493" s="7"/>
    </row>
    <row r="494" spans="3:7" x14ac:dyDescent="0.25">
      <c r="C494" s="9">
        <v>45428.617777777778</v>
      </c>
      <c r="D494" s="7" t="s">
        <v>11</v>
      </c>
      <c r="E494" s="8" t="s">
        <v>456</v>
      </c>
      <c r="F494" s="7" t="s">
        <v>7</v>
      </c>
      <c r="G494" s="7"/>
    </row>
    <row r="495" spans="3:7" x14ac:dyDescent="0.25">
      <c r="C495" s="9">
        <v>45428.617800925924</v>
      </c>
      <c r="D495" s="7" t="s">
        <v>11</v>
      </c>
      <c r="E495" s="8" t="s">
        <v>457</v>
      </c>
      <c r="F495" s="7" t="s">
        <v>7</v>
      </c>
      <c r="G495" s="7"/>
    </row>
    <row r="496" spans="3:7" x14ac:dyDescent="0.25">
      <c r="C496" s="9">
        <v>45428.617928240739</v>
      </c>
      <c r="D496" s="7" t="s">
        <v>11</v>
      </c>
      <c r="E496" s="8" t="s">
        <v>458</v>
      </c>
      <c r="F496" s="7" t="s">
        <v>7</v>
      </c>
      <c r="G496" s="7"/>
    </row>
    <row r="497" spans="3:7" x14ac:dyDescent="0.25">
      <c r="C497" s="9">
        <v>45428.618495370371</v>
      </c>
      <c r="D497" s="7" t="s">
        <v>11</v>
      </c>
      <c r="E497" s="8" t="s">
        <v>563</v>
      </c>
      <c r="F497" s="7" t="s">
        <v>7</v>
      </c>
      <c r="G497" s="7"/>
    </row>
    <row r="498" spans="3:7" ht="25.5" x14ac:dyDescent="0.25">
      <c r="C498" s="9">
        <v>45428.620300925926</v>
      </c>
      <c r="D498" s="7" t="s">
        <v>11</v>
      </c>
      <c r="E498" s="8" t="s">
        <v>459</v>
      </c>
      <c r="F498" s="7" t="s">
        <v>7</v>
      </c>
      <c r="G498" s="7"/>
    </row>
    <row r="499" spans="3:7" x14ac:dyDescent="0.25">
      <c r="C499" s="9">
        <v>45428.62054398148</v>
      </c>
      <c r="D499" s="7" t="s">
        <v>11</v>
      </c>
      <c r="E499" s="8" t="s">
        <v>460</v>
      </c>
      <c r="F499" s="7" t="s">
        <v>7</v>
      </c>
      <c r="G499" s="7"/>
    </row>
    <row r="500" spans="3:7" x14ac:dyDescent="0.25">
      <c r="C500" s="9">
        <v>45429.471770833334</v>
      </c>
      <c r="D500" s="7" t="s">
        <v>72</v>
      </c>
      <c r="E500" s="8" t="s">
        <v>461</v>
      </c>
      <c r="F500" s="7" t="s">
        <v>83</v>
      </c>
      <c r="G500" s="7"/>
    </row>
    <row r="501" spans="3:7" x14ac:dyDescent="0.25">
      <c r="C501" s="6">
        <v>45429.471770833334</v>
      </c>
      <c r="D501" s="7" t="s">
        <v>72</v>
      </c>
      <c r="E501" s="8" t="s">
        <v>462</v>
      </c>
      <c r="F501" s="7" t="s">
        <v>83</v>
      </c>
      <c r="G501" s="7"/>
    </row>
    <row r="502" spans="3:7" ht="25.5" x14ac:dyDescent="0.25">
      <c r="C502" s="6">
        <v>45433.552800925929</v>
      </c>
      <c r="D502" s="7" t="s">
        <v>3</v>
      </c>
      <c r="E502" s="8" t="s">
        <v>463</v>
      </c>
      <c r="F502" s="7" t="s">
        <v>7</v>
      </c>
      <c r="G502" s="7"/>
    </row>
    <row r="503" spans="3:7" ht="25.5" x14ac:dyDescent="0.25">
      <c r="C503" s="6">
        <v>45433.553148148145</v>
      </c>
      <c r="D503" s="7" t="s">
        <v>3</v>
      </c>
      <c r="E503" s="8" t="s">
        <v>464</v>
      </c>
      <c r="F503" s="10" t="s">
        <v>64</v>
      </c>
      <c r="G503" s="7"/>
    </row>
    <row r="504" spans="3:7" x14ac:dyDescent="0.25">
      <c r="C504" s="6">
        <v>45433.553715277776</v>
      </c>
      <c r="D504" s="7" t="s">
        <v>3</v>
      </c>
      <c r="E504" s="8" t="s">
        <v>465</v>
      </c>
      <c r="F504" s="7" t="s">
        <v>7</v>
      </c>
      <c r="G504" s="7"/>
    </row>
    <row r="505" spans="3:7" ht="25.5" x14ac:dyDescent="0.25">
      <c r="C505" s="6">
        <v>45433.553900462961</v>
      </c>
      <c r="D505" s="7" t="s">
        <v>3</v>
      </c>
      <c r="E505" s="8" t="s">
        <v>466</v>
      </c>
      <c r="F505" s="7" t="s">
        <v>7</v>
      </c>
      <c r="G505" s="7"/>
    </row>
    <row r="506" spans="3:7" x14ac:dyDescent="0.25">
      <c r="C506" s="6">
        <v>45433.554027777776</v>
      </c>
      <c r="D506" s="7" t="s">
        <v>3</v>
      </c>
      <c r="E506" s="8" t="s">
        <v>467</v>
      </c>
      <c r="F506" s="7" t="s">
        <v>7</v>
      </c>
      <c r="G506" s="7"/>
    </row>
    <row r="507" spans="3:7" ht="25.5" x14ac:dyDescent="0.25">
      <c r="C507" s="6">
        <v>45433.554097222222</v>
      </c>
      <c r="D507" s="7" t="s">
        <v>3</v>
      </c>
      <c r="E507" s="8" t="s">
        <v>468</v>
      </c>
      <c r="F507" s="7" t="s">
        <v>7</v>
      </c>
      <c r="G507" s="7"/>
    </row>
    <row r="508" spans="3:7" x14ac:dyDescent="0.25">
      <c r="C508" s="6">
        <v>45433.554097222222</v>
      </c>
      <c r="D508" s="7" t="s">
        <v>3</v>
      </c>
      <c r="E508" s="8" t="s">
        <v>469</v>
      </c>
      <c r="F508" s="7" t="s">
        <v>7</v>
      </c>
      <c r="G508" s="7"/>
    </row>
    <row r="509" spans="3:7" x14ac:dyDescent="0.25">
      <c r="C509" s="6">
        <v>45433.554363425923</v>
      </c>
      <c r="D509" s="7" t="s">
        <v>3</v>
      </c>
      <c r="E509" s="8" t="s">
        <v>470</v>
      </c>
      <c r="F509" s="7" t="s">
        <v>7</v>
      </c>
      <c r="G509" s="7"/>
    </row>
    <row r="510" spans="3:7" x14ac:dyDescent="0.25">
      <c r="C510" s="6">
        <v>45433.554409722223</v>
      </c>
      <c r="D510" s="7" t="s">
        <v>3</v>
      </c>
      <c r="E510" s="8" t="s">
        <v>471</v>
      </c>
      <c r="F510" s="7" t="s">
        <v>7</v>
      </c>
      <c r="G510" s="7"/>
    </row>
    <row r="511" spans="3:7" x14ac:dyDescent="0.25">
      <c r="C511" s="6">
        <v>45433.554409722223</v>
      </c>
      <c r="D511" s="7" t="s">
        <v>3</v>
      </c>
      <c r="E511" s="8" t="s">
        <v>472</v>
      </c>
      <c r="F511" s="7" t="s">
        <v>28</v>
      </c>
      <c r="G511" s="7"/>
    </row>
    <row r="512" spans="3:7" x14ac:dyDescent="0.25">
      <c r="C512" s="6">
        <v>45433.555277777778</v>
      </c>
      <c r="D512" s="7" t="s">
        <v>3</v>
      </c>
      <c r="E512" s="8" t="s">
        <v>473</v>
      </c>
      <c r="F512" s="7" t="s">
        <v>7</v>
      </c>
      <c r="G512" s="7"/>
    </row>
    <row r="513" spans="3:7" ht="38.25" x14ac:dyDescent="0.25">
      <c r="C513" s="6">
        <v>45433.55673611111</v>
      </c>
      <c r="D513" s="7" t="s">
        <v>3</v>
      </c>
      <c r="E513" s="8" t="s">
        <v>474</v>
      </c>
      <c r="F513" s="7" t="s">
        <v>7</v>
      </c>
      <c r="G513" s="7"/>
    </row>
    <row r="514" spans="3:7" x14ac:dyDescent="0.25">
      <c r="C514" s="6">
        <v>45433.557384259257</v>
      </c>
      <c r="D514" s="7" t="s">
        <v>3</v>
      </c>
      <c r="E514" s="8" t="s">
        <v>475</v>
      </c>
      <c r="F514" s="7" t="s">
        <v>7</v>
      </c>
      <c r="G514" s="7"/>
    </row>
    <row r="515" spans="3:7" x14ac:dyDescent="0.25">
      <c r="C515" s="6">
        <v>45433.557511574072</v>
      </c>
      <c r="D515" s="7" t="s">
        <v>3</v>
      </c>
      <c r="E515" s="8" t="s">
        <v>476</v>
      </c>
      <c r="F515" s="7" t="s">
        <v>7</v>
      </c>
      <c r="G515" s="7"/>
    </row>
    <row r="516" spans="3:7" ht="51" x14ac:dyDescent="0.25">
      <c r="C516" s="6">
        <v>45433.558437500003</v>
      </c>
      <c r="D516" s="7" t="s">
        <v>3</v>
      </c>
      <c r="E516" s="8" t="s">
        <v>477</v>
      </c>
      <c r="F516" s="10" t="s">
        <v>64</v>
      </c>
      <c r="G516" s="7"/>
    </row>
    <row r="517" spans="3:7" ht="25.5" x14ac:dyDescent="0.25">
      <c r="C517" s="6">
        <v>45433.558668981481</v>
      </c>
      <c r="D517" s="7" t="s">
        <v>3</v>
      </c>
      <c r="E517" s="8" t="s">
        <v>478</v>
      </c>
      <c r="F517" s="10" t="s">
        <v>64</v>
      </c>
      <c r="G517" s="7"/>
    </row>
    <row r="518" spans="3:7" ht="25.5" x14ac:dyDescent="0.25">
      <c r="C518" s="6">
        <v>45433.558668981481</v>
      </c>
      <c r="D518" s="7" t="s">
        <v>3</v>
      </c>
      <c r="E518" s="8" t="s">
        <v>479</v>
      </c>
      <c r="F518" s="10" t="s">
        <v>7</v>
      </c>
      <c r="G518" s="7"/>
    </row>
    <row r="519" spans="3:7" ht="25.5" x14ac:dyDescent="0.25">
      <c r="C519" s="6">
        <v>45433.558668981481</v>
      </c>
      <c r="D519" s="7" t="s">
        <v>3</v>
      </c>
      <c r="E519" s="8" t="s">
        <v>480</v>
      </c>
      <c r="F519" s="10" t="s">
        <v>7</v>
      </c>
      <c r="G519" s="7"/>
    </row>
    <row r="520" spans="3:7" ht="25.5" x14ac:dyDescent="0.25">
      <c r="C520" s="6">
        <v>45433.558668981481</v>
      </c>
      <c r="D520" s="7" t="s">
        <v>3</v>
      </c>
      <c r="E520" s="8" t="s">
        <v>481</v>
      </c>
      <c r="F520" s="7" t="s">
        <v>64</v>
      </c>
      <c r="G520" s="7"/>
    </row>
    <row r="521" spans="3:7" ht="25.5" x14ac:dyDescent="0.25">
      <c r="C521" s="6">
        <v>45433.56013888889</v>
      </c>
      <c r="D521" s="7" t="s">
        <v>3</v>
      </c>
      <c r="E521" s="8" t="s">
        <v>482</v>
      </c>
      <c r="F521" s="7" t="s">
        <v>7</v>
      </c>
      <c r="G521" s="7"/>
    </row>
    <row r="522" spans="3:7" ht="38.25" x14ac:dyDescent="0.25">
      <c r="C522" s="6">
        <v>45433.56013888889</v>
      </c>
      <c r="D522" s="7" t="s">
        <v>3</v>
      </c>
      <c r="E522" s="8" t="s">
        <v>483</v>
      </c>
      <c r="F522" s="7" t="s">
        <v>46</v>
      </c>
      <c r="G522" s="7"/>
    </row>
    <row r="523" spans="3:7" ht="38.25" x14ac:dyDescent="0.25">
      <c r="C523" s="6">
        <v>45433.56013888889</v>
      </c>
      <c r="D523" s="7" t="s">
        <v>3</v>
      </c>
      <c r="E523" s="8" t="s">
        <v>484</v>
      </c>
      <c r="F523" s="7" t="s">
        <v>7</v>
      </c>
      <c r="G523" s="7"/>
    </row>
    <row r="524" spans="3:7" ht="25.5" x14ac:dyDescent="0.25">
      <c r="C524" s="6">
        <v>45433.56013888889</v>
      </c>
      <c r="D524" s="7" t="s">
        <v>3</v>
      </c>
      <c r="E524" s="8" t="s">
        <v>485</v>
      </c>
      <c r="F524" s="7" t="s">
        <v>7</v>
      </c>
      <c r="G524" s="7"/>
    </row>
    <row r="525" spans="3:7" ht="25.5" x14ac:dyDescent="0.25">
      <c r="C525" s="6">
        <v>45433.56013888889</v>
      </c>
      <c r="D525" s="7" t="s">
        <v>3</v>
      </c>
      <c r="E525" s="8" t="s">
        <v>486</v>
      </c>
      <c r="F525" s="7" t="s">
        <v>7</v>
      </c>
      <c r="G525" s="7"/>
    </row>
    <row r="526" spans="3:7" x14ac:dyDescent="0.25">
      <c r="C526" s="9">
        <v>45433.622812499998</v>
      </c>
      <c r="D526" s="7" t="s">
        <v>11</v>
      </c>
      <c r="E526" s="8" t="s">
        <v>487</v>
      </c>
      <c r="F526" s="7" t="s">
        <v>7</v>
      </c>
      <c r="G526" s="7"/>
    </row>
    <row r="527" spans="3:7" x14ac:dyDescent="0.25">
      <c r="C527" s="9">
        <v>45433.623935185184</v>
      </c>
      <c r="D527" s="7" t="s">
        <v>11</v>
      </c>
      <c r="E527" s="8" t="s">
        <v>488</v>
      </c>
      <c r="F527" s="7" t="s">
        <v>7</v>
      </c>
      <c r="G527" s="7"/>
    </row>
    <row r="528" spans="3:7" x14ac:dyDescent="0.25">
      <c r="C528" s="9">
        <v>45433.626006944447</v>
      </c>
      <c r="D528" s="7" t="s">
        <v>11</v>
      </c>
      <c r="E528" s="8" t="s">
        <v>489</v>
      </c>
      <c r="F528" s="7" t="s">
        <v>7</v>
      </c>
      <c r="G528" s="7"/>
    </row>
    <row r="529" spans="3:7" x14ac:dyDescent="0.25">
      <c r="C529" s="9">
        <v>45433.62641203704</v>
      </c>
      <c r="D529" s="7" t="s">
        <v>11</v>
      </c>
      <c r="E529" s="8" t="s">
        <v>564</v>
      </c>
      <c r="F529" s="7" t="s">
        <v>7</v>
      </c>
      <c r="G529" s="7"/>
    </row>
    <row r="530" spans="3:7" x14ac:dyDescent="0.25">
      <c r="C530" s="9">
        <v>45433.626736111109</v>
      </c>
      <c r="D530" s="7" t="s">
        <v>11</v>
      </c>
      <c r="E530" s="8" t="s">
        <v>490</v>
      </c>
      <c r="F530" s="7" t="s">
        <v>7</v>
      </c>
      <c r="G530" s="7"/>
    </row>
    <row r="531" spans="3:7" x14ac:dyDescent="0.25">
      <c r="C531" s="9">
        <v>45433.626736111109</v>
      </c>
      <c r="D531" s="7" t="s">
        <v>11</v>
      </c>
      <c r="E531" s="8" t="s">
        <v>491</v>
      </c>
      <c r="F531" s="7" t="s">
        <v>7</v>
      </c>
      <c r="G531" s="7"/>
    </row>
    <row r="532" spans="3:7" x14ac:dyDescent="0.25">
      <c r="C532" s="9">
        <v>45433.626736111109</v>
      </c>
      <c r="D532" s="7" t="s">
        <v>11</v>
      </c>
      <c r="E532" s="8" t="s">
        <v>492</v>
      </c>
      <c r="F532" s="7" t="s">
        <v>7</v>
      </c>
      <c r="G532" s="7"/>
    </row>
    <row r="533" spans="3:7" x14ac:dyDescent="0.25">
      <c r="C533" s="9">
        <v>45433.626736111109</v>
      </c>
      <c r="D533" s="7" t="s">
        <v>11</v>
      </c>
      <c r="E533" s="8" t="s">
        <v>493</v>
      </c>
      <c r="F533" s="7" t="s">
        <v>7</v>
      </c>
      <c r="G533" s="7"/>
    </row>
    <row r="534" spans="3:7" x14ac:dyDescent="0.25">
      <c r="C534" s="9">
        <v>45433.626736111109</v>
      </c>
      <c r="D534" s="7" t="s">
        <v>11</v>
      </c>
      <c r="E534" s="8" t="s">
        <v>494</v>
      </c>
      <c r="F534" s="7" t="s">
        <v>7</v>
      </c>
      <c r="G534" s="7"/>
    </row>
    <row r="535" spans="3:7" x14ac:dyDescent="0.25">
      <c r="C535" s="9">
        <v>45433.626793981479</v>
      </c>
      <c r="D535" s="7" t="s">
        <v>11</v>
      </c>
      <c r="E535" s="8" t="s">
        <v>495</v>
      </c>
      <c r="F535" s="7" t="s">
        <v>7</v>
      </c>
      <c r="G535" s="7"/>
    </row>
    <row r="536" spans="3:7" x14ac:dyDescent="0.25">
      <c r="C536" s="9">
        <v>45433.626793981479</v>
      </c>
      <c r="D536" s="7" t="s">
        <v>11</v>
      </c>
      <c r="E536" s="8" t="s">
        <v>496</v>
      </c>
      <c r="F536" s="7" t="s">
        <v>7</v>
      </c>
      <c r="G536" s="7"/>
    </row>
    <row r="537" spans="3:7" x14ac:dyDescent="0.25">
      <c r="C537" s="9">
        <v>45433.626793981479</v>
      </c>
      <c r="D537" s="7" t="s">
        <v>11</v>
      </c>
      <c r="E537" s="8" t="s">
        <v>569</v>
      </c>
      <c r="F537" s="7" t="s">
        <v>7</v>
      </c>
      <c r="G537" s="7"/>
    </row>
    <row r="538" spans="3:7" x14ac:dyDescent="0.25">
      <c r="C538" s="9">
        <v>45433.626793981479</v>
      </c>
      <c r="D538" s="7" t="s">
        <v>11</v>
      </c>
      <c r="E538" s="8" t="s">
        <v>497</v>
      </c>
      <c r="F538" s="7" t="s">
        <v>7</v>
      </c>
      <c r="G538" s="7"/>
    </row>
    <row r="539" spans="3:7" x14ac:dyDescent="0.25">
      <c r="C539" s="6">
        <v>45434.378263888888</v>
      </c>
      <c r="D539" s="7" t="s">
        <v>3</v>
      </c>
      <c r="E539" s="8" t="s">
        <v>498</v>
      </c>
      <c r="F539" s="7" t="s">
        <v>7</v>
      </c>
      <c r="G539" s="7"/>
    </row>
    <row r="540" spans="3:7" x14ac:dyDescent="0.25">
      <c r="C540" s="6">
        <v>45434.378275462965</v>
      </c>
      <c r="D540" s="7" t="s">
        <v>3</v>
      </c>
      <c r="E540" s="8" t="s">
        <v>499</v>
      </c>
      <c r="F540" s="7" t="s">
        <v>7</v>
      </c>
      <c r="G540" s="7"/>
    </row>
    <row r="541" spans="3:7" x14ac:dyDescent="0.25">
      <c r="C541" s="6">
        <v>45434.379641203705</v>
      </c>
      <c r="D541" s="7" t="s">
        <v>3</v>
      </c>
      <c r="E541" s="8" t="s">
        <v>500</v>
      </c>
      <c r="F541" s="7"/>
      <c r="G541" s="7">
        <v>3</v>
      </c>
    </row>
    <row r="542" spans="3:7" x14ac:dyDescent="0.25">
      <c r="C542" s="6">
        <v>45434.381226851852</v>
      </c>
      <c r="D542" s="7" t="s">
        <v>3</v>
      </c>
      <c r="E542" s="8" t="s">
        <v>501</v>
      </c>
      <c r="F542" s="7" t="s">
        <v>7</v>
      </c>
      <c r="G542" s="7"/>
    </row>
    <row r="543" spans="3:7" ht="38.25" x14ac:dyDescent="0.25">
      <c r="C543" s="6">
        <v>45434.382777777777</v>
      </c>
      <c r="D543" s="7" t="s">
        <v>3</v>
      </c>
      <c r="E543" s="8" t="s">
        <v>502</v>
      </c>
      <c r="F543" s="7"/>
      <c r="G543" s="7">
        <v>4</v>
      </c>
    </row>
    <row r="544" spans="3:7" ht="25.5" x14ac:dyDescent="0.25">
      <c r="C544" s="6">
        <v>45434.384189814817</v>
      </c>
      <c r="D544" s="7" t="s">
        <v>3</v>
      </c>
      <c r="E544" s="8" t="s">
        <v>503</v>
      </c>
      <c r="F544" s="7" t="s">
        <v>5</v>
      </c>
      <c r="G544" s="7"/>
    </row>
    <row r="545" spans="3:7" ht="25.5" x14ac:dyDescent="0.25">
      <c r="C545" s="9">
        <v>45436.497002314813</v>
      </c>
      <c r="D545" s="7" t="s">
        <v>11</v>
      </c>
      <c r="E545" s="8" t="s">
        <v>504</v>
      </c>
      <c r="F545" s="7" t="s">
        <v>83</v>
      </c>
      <c r="G545" s="7"/>
    </row>
    <row r="546" spans="3:7" x14ac:dyDescent="0.25">
      <c r="C546" s="6">
        <v>45436.682245370372</v>
      </c>
      <c r="D546" s="7" t="s">
        <v>3</v>
      </c>
      <c r="E546" s="8" t="s">
        <v>505</v>
      </c>
      <c r="F546" s="7" t="s">
        <v>7</v>
      </c>
      <c r="G546" s="7"/>
    </row>
    <row r="547" spans="3:7" x14ac:dyDescent="0.25">
      <c r="C547" s="6">
        <v>45436.682488425926</v>
      </c>
      <c r="D547" s="7" t="s">
        <v>3</v>
      </c>
      <c r="E547" s="8" t="s">
        <v>506</v>
      </c>
      <c r="F547" s="7" t="s">
        <v>7</v>
      </c>
      <c r="G547" s="7"/>
    </row>
    <row r="548" spans="3:7" x14ac:dyDescent="0.25">
      <c r="C548" s="6">
        <v>45436.682488425926</v>
      </c>
      <c r="D548" s="7" t="s">
        <v>3</v>
      </c>
      <c r="E548" s="8" t="s">
        <v>507</v>
      </c>
      <c r="F548" s="7" t="s">
        <v>46</v>
      </c>
      <c r="G548" s="7"/>
    </row>
    <row r="549" spans="3:7" x14ac:dyDescent="0.25">
      <c r="C549" s="6">
        <v>45436.682893518519</v>
      </c>
      <c r="D549" s="7" t="s">
        <v>3</v>
      </c>
      <c r="E549" s="8" t="s">
        <v>508</v>
      </c>
      <c r="F549" s="7" t="s">
        <v>7</v>
      </c>
      <c r="G549" s="7"/>
    </row>
    <row r="550" spans="3:7" ht="25.5" x14ac:dyDescent="0.25">
      <c r="C550" s="6">
        <v>45436.682893518519</v>
      </c>
      <c r="D550" s="7" t="s">
        <v>3</v>
      </c>
      <c r="E550" s="8" t="s">
        <v>509</v>
      </c>
      <c r="F550" s="7" t="s">
        <v>7</v>
      </c>
      <c r="G550" s="7"/>
    </row>
    <row r="551" spans="3:7" ht="25.5" x14ac:dyDescent="0.25">
      <c r="C551" s="6">
        <v>45436.682893518519</v>
      </c>
      <c r="D551" s="7" t="s">
        <v>3</v>
      </c>
      <c r="E551" s="8" t="s">
        <v>510</v>
      </c>
      <c r="F551" s="7" t="s">
        <v>7</v>
      </c>
      <c r="G551" s="7"/>
    </row>
    <row r="552" spans="3:7" x14ac:dyDescent="0.25">
      <c r="C552" s="6">
        <v>45436.684247685182</v>
      </c>
      <c r="D552" s="7" t="s">
        <v>3</v>
      </c>
      <c r="E552" s="8" t="s">
        <v>511</v>
      </c>
      <c r="F552" s="7" t="s">
        <v>46</v>
      </c>
      <c r="G552" s="7"/>
    </row>
    <row r="553" spans="3:7" x14ac:dyDescent="0.25">
      <c r="C553" s="6">
        <v>45436.684594907405</v>
      </c>
      <c r="D553" s="7" t="s">
        <v>3</v>
      </c>
      <c r="E553" s="8" t="s">
        <v>512</v>
      </c>
      <c r="F553" s="7" t="s">
        <v>46</v>
      </c>
      <c r="G553" s="7"/>
    </row>
    <row r="554" spans="3:7" x14ac:dyDescent="0.25">
      <c r="C554" s="6">
        <v>45436.684907407405</v>
      </c>
      <c r="D554" s="7" t="s">
        <v>3</v>
      </c>
      <c r="E554" s="8" t="s">
        <v>513</v>
      </c>
      <c r="F554" s="7" t="s">
        <v>46</v>
      </c>
      <c r="G554" s="7"/>
    </row>
    <row r="555" spans="3:7" x14ac:dyDescent="0.25">
      <c r="C555" s="6">
        <v>45436.685057870367</v>
      </c>
      <c r="D555" s="7" t="s">
        <v>3</v>
      </c>
      <c r="E555" s="8" t="s">
        <v>392</v>
      </c>
      <c r="F555" s="7" t="s">
        <v>7</v>
      </c>
      <c r="G555" s="7"/>
    </row>
    <row r="556" spans="3:7" x14ac:dyDescent="0.25">
      <c r="C556" s="6">
        <v>45436.685277777775</v>
      </c>
      <c r="D556" s="7" t="s">
        <v>3</v>
      </c>
      <c r="E556" s="8" t="s">
        <v>514</v>
      </c>
      <c r="F556" s="7" t="s">
        <v>46</v>
      </c>
      <c r="G556" s="7"/>
    </row>
    <row r="557" spans="3:7" x14ac:dyDescent="0.25">
      <c r="C557" s="6">
        <v>45436.685925925929</v>
      </c>
      <c r="D557" s="7" t="s">
        <v>3</v>
      </c>
      <c r="E557" s="8" t="s">
        <v>515</v>
      </c>
      <c r="F557" s="7" t="s">
        <v>7</v>
      </c>
      <c r="G557" s="7"/>
    </row>
    <row r="558" spans="3:7" ht="25.5" x14ac:dyDescent="0.25">
      <c r="C558" s="6">
        <v>45436.686539351853</v>
      </c>
      <c r="D558" s="7" t="s">
        <v>3</v>
      </c>
      <c r="E558" s="8" t="s">
        <v>516</v>
      </c>
      <c r="F558" s="7" t="s">
        <v>7</v>
      </c>
      <c r="G558" s="7"/>
    </row>
    <row r="559" spans="3:7" x14ac:dyDescent="0.25">
      <c r="C559" s="9">
        <v>45436.686990740738</v>
      </c>
      <c r="D559" s="7" t="s">
        <v>11</v>
      </c>
      <c r="E559" s="8" t="s">
        <v>565</v>
      </c>
      <c r="F559" s="7" t="s">
        <v>7</v>
      </c>
      <c r="G559" s="7"/>
    </row>
    <row r="560" spans="3:7" x14ac:dyDescent="0.25">
      <c r="C560" s="9">
        <v>45436.687025462961</v>
      </c>
      <c r="D560" s="7" t="s">
        <v>3</v>
      </c>
      <c r="E560" s="8" t="s">
        <v>517</v>
      </c>
      <c r="F560" s="7" t="s">
        <v>28</v>
      </c>
      <c r="G560" s="7"/>
    </row>
    <row r="561" spans="3:7" x14ac:dyDescent="0.25">
      <c r="C561" s="9">
        <v>45436.687025462961</v>
      </c>
      <c r="D561" s="7" t="s">
        <v>3</v>
      </c>
      <c r="E561" s="8" t="s">
        <v>518</v>
      </c>
      <c r="F561" s="7" t="s">
        <v>7</v>
      </c>
      <c r="G561" s="7"/>
    </row>
    <row r="562" spans="3:7" x14ac:dyDescent="0.25">
      <c r="C562" s="6">
        <v>45436.687025462961</v>
      </c>
      <c r="D562" s="7" t="s">
        <v>3</v>
      </c>
      <c r="E562" s="8" t="s">
        <v>519</v>
      </c>
      <c r="F562" s="7" t="s">
        <v>7</v>
      </c>
      <c r="G562" s="7"/>
    </row>
    <row r="563" spans="3:7" x14ac:dyDescent="0.25">
      <c r="C563" s="6">
        <v>45443.70453703704</v>
      </c>
      <c r="D563" s="7" t="s">
        <v>3</v>
      </c>
      <c r="E563" s="8" t="s">
        <v>443</v>
      </c>
      <c r="F563" s="7"/>
      <c r="G563" s="7">
        <v>4</v>
      </c>
    </row>
    <row r="564" spans="3:7" x14ac:dyDescent="0.25">
      <c r="C564" s="6">
        <v>45443.705601851849</v>
      </c>
      <c r="D564" s="7" t="s">
        <v>3</v>
      </c>
      <c r="E564" s="8" t="s">
        <v>520</v>
      </c>
      <c r="F564" s="7"/>
      <c r="G564" s="7">
        <v>4</v>
      </c>
    </row>
    <row r="565" spans="3:7" x14ac:dyDescent="0.25">
      <c r="C565" s="6">
        <v>45443.706435185188</v>
      </c>
      <c r="D565" s="7" t="s">
        <v>3</v>
      </c>
      <c r="E565" s="8" t="s">
        <v>566</v>
      </c>
      <c r="F565" s="7"/>
      <c r="G565" s="7">
        <v>5</v>
      </c>
    </row>
    <row r="566" spans="3:7" x14ac:dyDescent="0.25">
      <c r="C566" s="6">
        <v>45443.706435185188</v>
      </c>
      <c r="D566" s="7" t="s">
        <v>3</v>
      </c>
      <c r="E566" s="8" t="s">
        <v>566</v>
      </c>
      <c r="F566" s="7"/>
      <c r="G566" s="7">
        <v>5</v>
      </c>
    </row>
    <row r="567" spans="3:7" x14ac:dyDescent="0.25">
      <c r="C567" s="6">
        <v>45457.591423611113</v>
      </c>
      <c r="D567" s="7" t="s">
        <v>11</v>
      </c>
      <c r="E567" s="8" t="s">
        <v>521</v>
      </c>
      <c r="F567" s="7" t="s">
        <v>5</v>
      </c>
      <c r="G567" s="7"/>
    </row>
    <row r="568" spans="3:7" x14ac:dyDescent="0.25">
      <c r="C568" s="6">
        <v>45460.541215277779</v>
      </c>
      <c r="D568" s="7" t="s">
        <v>522</v>
      </c>
      <c r="E568" s="8" t="s">
        <v>523</v>
      </c>
      <c r="F568" s="7" t="s">
        <v>7</v>
      </c>
      <c r="G568" s="7"/>
    </row>
    <row r="569" spans="3:7" x14ac:dyDescent="0.25">
      <c r="C569" s="6">
        <v>45460.580185185187</v>
      </c>
      <c r="D569" s="7" t="s">
        <v>522</v>
      </c>
      <c r="E569" s="8" t="s">
        <v>524</v>
      </c>
      <c r="F569" s="7" t="s">
        <v>83</v>
      </c>
      <c r="G569" s="7"/>
    </row>
    <row r="570" spans="3:7" x14ac:dyDescent="0.25">
      <c r="C570" s="6">
        <v>45460.623553240737</v>
      </c>
      <c r="D570" s="7" t="s">
        <v>522</v>
      </c>
      <c r="E570" s="8" t="s">
        <v>525</v>
      </c>
      <c r="F570" s="7" t="s">
        <v>7</v>
      </c>
      <c r="G570" s="7"/>
    </row>
    <row r="571" spans="3:7" x14ac:dyDescent="0.25">
      <c r="C571" s="6">
        <v>45460.626018518517</v>
      </c>
      <c r="D571" s="7" t="s">
        <v>522</v>
      </c>
      <c r="E571" s="8" t="s">
        <v>526</v>
      </c>
      <c r="F571" s="7" t="s">
        <v>7</v>
      </c>
      <c r="G571" s="7"/>
    </row>
    <row r="572" spans="3:7" x14ac:dyDescent="0.25">
      <c r="C572" s="6">
        <v>45460.627210648148</v>
      </c>
      <c r="D572" s="7" t="s">
        <v>522</v>
      </c>
      <c r="E572" s="8" t="s">
        <v>525</v>
      </c>
      <c r="F572" s="7" t="s">
        <v>7</v>
      </c>
      <c r="G572" s="7"/>
    </row>
    <row r="573" spans="3:7" x14ac:dyDescent="0.25">
      <c r="C573" s="6">
        <v>45460.627789351849</v>
      </c>
      <c r="D573" s="7" t="s">
        <v>522</v>
      </c>
      <c r="E573" s="8" t="s">
        <v>527</v>
      </c>
      <c r="F573" s="7" t="s">
        <v>7</v>
      </c>
      <c r="G573" s="7"/>
    </row>
    <row r="574" spans="3:7" x14ac:dyDescent="0.25">
      <c r="C574" s="6">
        <v>45460.633344907408</v>
      </c>
      <c r="D574" s="7" t="s">
        <v>522</v>
      </c>
      <c r="E574" s="8" t="s">
        <v>528</v>
      </c>
      <c r="F574" s="7" t="s">
        <v>46</v>
      </c>
      <c r="G574" s="7"/>
    </row>
    <row r="575" spans="3:7" x14ac:dyDescent="0.25">
      <c r="C575" s="6">
        <v>45460.634467592594</v>
      </c>
      <c r="D575" s="7" t="s">
        <v>522</v>
      </c>
      <c r="E575" s="8" t="s">
        <v>529</v>
      </c>
      <c r="F575" s="7" t="s">
        <v>46</v>
      </c>
      <c r="G575" s="7"/>
    </row>
    <row r="576" spans="3:7" x14ac:dyDescent="0.25">
      <c r="C576" s="6">
        <v>45478.994930555556</v>
      </c>
      <c r="D576" s="7" t="s">
        <v>530</v>
      </c>
      <c r="E576" s="8" t="s">
        <v>531</v>
      </c>
      <c r="F576" s="7" t="s">
        <v>7</v>
      </c>
      <c r="G576" s="7">
        <v>4</v>
      </c>
    </row>
    <row r="577" spans="3:7" x14ac:dyDescent="0.25">
      <c r="C577" s="6">
        <v>45478.994930555556</v>
      </c>
      <c r="D577" s="7" t="s">
        <v>530</v>
      </c>
      <c r="E577" s="8" t="s">
        <v>532</v>
      </c>
      <c r="F577" s="7"/>
      <c r="G577" s="7">
        <v>4</v>
      </c>
    </row>
    <row r="578" spans="3:7" x14ac:dyDescent="0.25">
      <c r="C578" s="6">
        <v>45479.901076388887</v>
      </c>
      <c r="D578" s="7" t="s">
        <v>530</v>
      </c>
      <c r="E578" s="8"/>
      <c r="F578" s="7"/>
      <c r="G578" s="7">
        <v>4</v>
      </c>
    </row>
    <row r="579" spans="3:7" x14ac:dyDescent="0.25">
      <c r="C579" s="6">
        <v>45481.46166666667</v>
      </c>
      <c r="D579" s="7" t="s">
        <v>530</v>
      </c>
      <c r="E579" s="8"/>
      <c r="F579" s="7"/>
      <c r="G579" s="7">
        <v>4</v>
      </c>
    </row>
    <row r="580" spans="3:7" x14ac:dyDescent="0.25">
      <c r="C580" s="6">
        <v>45482.395208333335</v>
      </c>
      <c r="D580" s="7" t="s">
        <v>530</v>
      </c>
      <c r="E580" s="8" t="s">
        <v>533</v>
      </c>
      <c r="F580" s="7"/>
      <c r="G580" s="7">
        <v>4</v>
      </c>
    </row>
    <row r="581" spans="3:7" x14ac:dyDescent="0.25">
      <c r="C581" s="6">
        <v>45482.661273148151</v>
      </c>
      <c r="D581" s="7" t="s">
        <v>530</v>
      </c>
      <c r="E581" s="8"/>
      <c r="F581" s="7"/>
      <c r="G581" s="7">
        <v>4</v>
      </c>
    </row>
    <row r="582" spans="3:7" x14ac:dyDescent="0.25">
      <c r="C582" s="6">
        <v>45482.814166666663</v>
      </c>
      <c r="D582" s="7" t="s">
        <v>530</v>
      </c>
      <c r="E582" s="8"/>
      <c r="F582" s="7"/>
      <c r="G582" s="7">
        <v>4</v>
      </c>
    </row>
    <row r="583" spans="3:7" x14ac:dyDescent="0.25">
      <c r="C583" s="6">
        <v>45482.826284722221</v>
      </c>
      <c r="D583" s="7" t="s">
        <v>530</v>
      </c>
      <c r="E583" s="8" t="s">
        <v>534</v>
      </c>
      <c r="F583" s="10" t="s">
        <v>64</v>
      </c>
      <c r="G583" s="7">
        <v>4</v>
      </c>
    </row>
    <row r="584" spans="3:7" ht="25.5" x14ac:dyDescent="0.25">
      <c r="C584" s="6">
        <v>45482.947465277779</v>
      </c>
      <c r="D584" s="7" t="s">
        <v>530</v>
      </c>
      <c r="E584" s="8" t="s">
        <v>535</v>
      </c>
      <c r="F584" s="10"/>
      <c r="G584" s="7">
        <v>5</v>
      </c>
    </row>
    <row r="585" spans="3:7" x14ac:dyDescent="0.25">
      <c r="C585" s="6">
        <v>45482.947465277779</v>
      </c>
      <c r="D585" s="7" t="s">
        <v>530</v>
      </c>
      <c r="E585" s="8" t="s">
        <v>536</v>
      </c>
      <c r="F585" s="10" t="s">
        <v>64</v>
      </c>
      <c r="G585" s="7">
        <v>5</v>
      </c>
    </row>
    <row r="586" spans="3:7" ht="25.5" x14ac:dyDescent="0.25">
      <c r="C586" s="6">
        <v>45482.947465277779</v>
      </c>
      <c r="D586" s="7" t="s">
        <v>530</v>
      </c>
      <c r="E586" s="8" t="s">
        <v>537</v>
      </c>
      <c r="F586" s="10" t="s">
        <v>64</v>
      </c>
      <c r="G586" s="7">
        <v>5</v>
      </c>
    </row>
    <row r="587" spans="3:7" x14ac:dyDescent="0.25">
      <c r="C587" s="6">
        <v>45482.947465277779</v>
      </c>
      <c r="D587" s="7" t="s">
        <v>530</v>
      </c>
      <c r="E587" s="8" t="s">
        <v>538</v>
      </c>
      <c r="F587" s="7" t="s">
        <v>7</v>
      </c>
      <c r="G587" s="7">
        <v>5</v>
      </c>
    </row>
    <row r="588" spans="3:7" x14ac:dyDescent="0.25">
      <c r="C588" s="6">
        <v>45483.935520833336</v>
      </c>
      <c r="D588" s="7" t="s">
        <v>530</v>
      </c>
      <c r="E588" s="8" t="s">
        <v>539</v>
      </c>
      <c r="F588" s="7" t="s">
        <v>46</v>
      </c>
      <c r="G588" s="7">
        <v>5</v>
      </c>
    </row>
    <row r="589" spans="3:7" ht="25.5" x14ac:dyDescent="0.25">
      <c r="C589" s="6">
        <v>45483.942893518521</v>
      </c>
      <c r="D589" s="7" t="s">
        <v>530</v>
      </c>
      <c r="E589" s="8" t="s">
        <v>567</v>
      </c>
      <c r="F589" s="7" t="s">
        <v>5</v>
      </c>
      <c r="G589" s="7">
        <v>4</v>
      </c>
    </row>
    <row r="590" spans="3:7" x14ac:dyDescent="0.25">
      <c r="C590" s="6">
        <v>45483.94295138889</v>
      </c>
      <c r="D590" s="7" t="s">
        <v>530</v>
      </c>
      <c r="E590" s="8" t="s">
        <v>540</v>
      </c>
      <c r="F590" s="7" t="s">
        <v>5</v>
      </c>
      <c r="G590" s="7">
        <v>3</v>
      </c>
    </row>
    <row r="591" spans="3:7" x14ac:dyDescent="0.25">
      <c r="C591" s="6">
        <v>45484.412256944444</v>
      </c>
      <c r="D591" s="7" t="s">
        <v>530</v>
      </c>
      <c r="E591" s="8" t="s">
        <v>541</v>
      </c>
      <c r="F591" s="7"/>
      <c r="G591" s="7">
        <v>4</v>
      </c>
    </row>
    <row r="592" spans="3:7" ht="25.5" x14ac:dyDescent="0.25">
      <c r="C592" s="6">
        <v>45485.412256886571</v>
      </c>
      <c r="D592" s="7" t="s">
        <v>530</v>
      </c>
      <c r="E592" s="8" t="s">
        <v>542</v>
      </c>
      <c r="F592" s="7" t="s">
        <v>5</v>
      </c>
      <c r="G592" s="7">
        <v>4</v>
      </c>
    </row>
    <row r="593" spans="3:7" ht="25.5" x14ac:dyDescent="0.25">
      <c r="C593" s="6">
        <v>45485.412256886571</v>
      </c>
      <c r="D593" s="7" t="s">
        <v>530</v>
      </c>
      <c r="E593" s="8" t="s">
        <v>543</v>
      </c>
      <c r="F593" s="7" t="s">
        <v>5</v>
      </c>
      <c r="G593" s="7">
        <v>4</v>
      </c>
    </row>
    <row r="594" spans="3:7" ht="25.5" x14ac:dyDescent="0.25">
      <c r="C594" s="6">
        <v>45485.412256886571</v>
      </c>
      <c r="D594" s="7" t="s">
        <v>530</v>
      </c>
      <c r="E594" s="8" t="s">
        <v>568</v>
      </c>
      <c r="F594" s="10" t="s">
        <v>64</v>
      </c>
      <c r="G594" s="7">
        <v>4</v>
      </c>
    </row>
    <row r="595" spans="3:7" ht="38.25" x14ac:dyDescent="0.25">
      <c r="C595" s="6">
        <v>45485.412256886571</v>
      </c>
      <c r="D595" s="7" t="s">
        <v>530</v>
      </c>
      <c r="E595" s="8" t="s">
        <v>544</v>
      </c>
      <c r="F595" s="10" t="s">
        <v>64</v>
      </c>
      <c r="G595" s="7">
        <v>4</v>
      </c>
    </row>
    <row r="596" spans="3:7" ht="51" x14ac:dyDescent="0.25">
      <c r="C596" s="6">
        <v>45485.412256886571</v>
      </c>
      <c r="D596" s="7" t="s">
        <v>530</v>
      </c>
      <c r="E596" s="8" t="s">
        <v>545</v>
      </c>
      <c r="F596" s="7"/>
      <c r="G596" s="7">
        <v>4</v>
      </c>
    </row>
    <row r="597" spans="3:7" ht="38.25" x14ac:dyDescent="0.25">
      <c r="C597" s="6">
        <v>45485.412256886571</v>
      </c>
      <c r="D597" s="7" t="s">
        <v>530</v>
      </c>
      <c r="E597" s="8" t="s">
        <v>546</v>
      </c>
      <c r="F597" s="10" t="s">
        <v>64</v>
      </c>
      <c r="G597" s="7">
        <v>4</v>
      </c>
    </row>
  </sheetData>
  <autoFilter ref="C9:G597"/>
  <dataValidations count="1">
    <dataValidation type="list" allowBlank="1" showInputMessage="1" showErrorMessage="1" sqref="F265:F302 F596 F217:F223 F225:F227 F235 F385:F389 F504:F515 F83 F85:F94 F190 F232 F415:F490 F492:F500 F587:F593 F546:F582 F520:F544 F106:F113 F134:F138 F122:F131 F140:F159 F116:F120 F206:F215 F193:F197 F179:F188 F161:F177 F96:F102 F340:F354 F336:F338 F304:F334 F238:F257 F199:F204 F502 F357:F383 F393:F412 F259:F261 F10:F81">
      <formula1>$F$2:$F$7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74"/>
  <sheetViews>
    <sheetView workbookViewId="0">
      <selection activeCell="C2" sqref="C2"/>
    </sheetView>
  </sheetViews>
  <sheetFormatPr defaultRowHeight="15" x14ac:dyDescent="0.25"/>
  <cols>
    <col min="1" max="1" width="9.140625" style="18"/>
    <col min="2" max="2" width="27.28515625" customWidth="1"/>
    <col min="3" max="5" width="10" customWidth="1"/>
    <col min="6" max="6" width="10.7109375" style="18" customWidth="1"/>
    <col min="7" max="7" width="51.42578125" customWidth="1"/>
    <col min="8" max="8" width="10.7109375" customWidth="1"/>
    <col min="9" max="9" width="10.7109375" style="18" customWidth="1"/>
    <col min="10" max="10" width="18" customWidth="1"/>
    <col min="11" max="11" width="10" customWidth="1"/>
    <col min="12" max="13" width="10.7109375" customWidth="1"/>
    <col min="14" max="14" width="9.140625" style="18"/>
    <col min="15" max="15" width="18" customWidth="1"/>
    <col min="16" max="16" width="33.140625" customWidth="1"/>
    <col min="19" max="19" width="9.140625" style="18"/>
  </cols>
  <sheetData>
    <row r="2" spans="1:19" x14ac:dyDescent="0.25">
      <c r="C2">
        <f>IF(C4&lt;&gt;COUNTA('DB1'!C10:C597),1,2)</f>
        <v>2</v>
      </c>
    </row>
    <row r="4" spans="1:19" x14ac:dyDescent="0.25">
      <c r="C4" s="1">
        <f>SUM(C5:C11)</f>
        <v>586</v>
      </c>
      <c r="K4" s="1">
        <f>SUM(K5:K11)</f>
        <v>548</v>
      </c>
      <c r="P4">
        <f>SUM(P5:P7)</f>
        <v>47</v>
      </c>
    </row>
    <row r="5" spans="1:19" x14ac:dyDescent="0.25">
      <c r="B5" s="1" t="s">
        <v>11</v>
      </c>
      <c r="C5" s="1">
        <f>IFERROR(GETPIVOTDATA("Carimbo de data/hora",$B$13,"Identificação","Aluno do 2º ciclo"),"")</f>
        <v>141</v>
      </c>
      <c r="D5" s="17">
        <f>IFERROR(C5/C$4*100,"")</f>
        <v>24.061433447098977</v>
      </c>
      <c r="E5" s="16" t="str">
        <f>IFERROR(ROUND(D5,0)&amp;"% ["&amp;C5&amp;"]","")</f>
        <v>24% [141]</v>
      </c>
      <c r="J5" s="1" t="s">
        <v>28</v>
      </c>
      <c r="K5" s="1">
        <f>IFERROR(GETPIVOTDATA("Carimbo de data/hora",$J$13,"Área de Intervenção","Alimentação"),"")</f>
        <v>65</v>
      </c>
      <c r="L5" s="17">
        <f>IFERROR(K5/K$4*100,"")</f>
        <v>11.861313868613138</v>
      </c>
      <c r="M5" s="16" t="str">
        <f>IFERROR(ROUND(L5,0)&amp;"% ["&amp;K5&amp;"]","")</f>
        <v>12% [65]</v>
      </c>
      <c r="O5" s="1">
        <v>3</v>
      </c>
      <c r="P5" s="1">
        <f>IFERROR(GETPIVOTDATA("Carimbo de data/hora",$O$13,"Avaliação",3),"")</f>
        <v>2</v>
      </c>
      <c r="Q5" s="17">
        <f>IFERROR(P5/P$4*100,"")</f>
        <v>4.2553191489361701</v>
      </c>
      <c r="R5" s="16" t="str">
        <f>IFERROR(ROUND(Q5,0)&amp;"% ["&amp;P5&amp;"]","")</f>
        <v>4% [2]</v>
      </c>
    </row>
    <row r="6" spans="1:19" x14ac:dyDescent="0.25">
      <c r="B6" s="1" t="s">
        <v>3</v>
      </c>
      <c r="C6" s="1">
        <f>IFERROR(GETPIVOTDATA("Carimbo de data/hora",$B$13,"Identificação","Aluno do 3º ciclo"),"")</f>
        <v>267</v>
      </c>
      <c r="D6" s="17">
        <f t="shared" ref="D6:D11" si="0">IFERROR(C6/C$4*100,"")</f>
        <v>45.563139931740615</v>
      </c>
      <c r="E6" s="16" t="str">
        <f t="shared" ref="E6:E11" si="1">IFERROR(ROUND(D6,0)&amp;"% ["&amp;C6&amp;"]","")</f>
        <v>46% [267]</v>
      </c>
      <c r="J6" s="1" t="s">
        <v>5</v>
      </c>
      <c r="K6" s="1">
        <f>IFERROR(GETPIVOTDATA("Carimbo de data/hora",$J$13,"Área de Intervenção","Atividades"),"")</f>
        <v>98</v>
      </c>
      <c r="L6" s="17">
        <f t="shared" ref="L6:L11" si="2">IFERROR(K6/K$4*100,"")</f>
        <v>17.883211678832119</v>
      </c>
      <c r="M6" s="16" t="str">
        <f t="shared" ref="M6:M11" si="3">IFERROR(ROUND(L6,0)&amp;"% ["&amp;K6&amp;"]","")</f>
        <v>18% [98]</v>
      </c>
      <c r="O6" s="1">
        <v>4</v>
      </c>
      <c r="P6" s="1">
        <f>IFERROR(GETPIVOTDATA("Carimbo de data/hora",$O$13,"Avaliação",4),"")</f>
        <v>32</v>
      </c>
      <c r="Q6" s="17">
        <f>IFERROR(P6/P$4*100,"")</f>
        <v>68.085106382978722</v>
      </c>
      <c r="R6" s="16" t="str">
        <f>IFERROR(ROUND(Q6,0)&amp;"% ["&amp;P6&amp;"]","")</f>
        <v>68% [32]</v>
      </c>
    </row>
    <row r="7" spans="1:19" x14ac:dyDescent="0.25">
      <c r="B7" s="1" t="s">
        <v>79</v>
      </c>
      <c r="C7" s="1">
        <f>IFERROR(GETPIVOTDATA("Carimbo de data/hora",$B$13,"Identificação","Aluno do Pré-escolar, 1º ciclo"),"")</f>
        <v>18</v>
      </c>
      <c r="D7" s="17">
        <f t="shared" si="0"/>
        <v>3.0716723549488054</v>
      </c>
      <c r="E7" s="16" t="str">
        <f t="shared" si="1"/>
        <v>3% [18]</v>
      </c>
      <c r="J7" s="1" t="s">
        <v>7</v>
      </c>
      <c r="K7" s="1">
        <f>IFERROR(GETPIVOTDATA("Carimbo de data/hora",$J$13,"Área de Intervenção","Equipamentos"),"")</f>
        <v>231</v>
      </c>
      <c r="L7" s="17">
        <f t="shared" si="2"/>
        <v>42.153284671532845</v>
      </c>
      <c r="M7" s="16" t="str">
        <f t="shared" si="3"/>
        <v>42% [231]</v>
      </c>
      <c r="O7" s="1">
        <v>5</v>
      </c>
      <c r="P7" s="1">
        <f>IFERROR(GETPIVOTDATA("Carimbo de data/hora",$O$13,"Avaliação",5),"")</f>
        <v>13</v>
      </c>
      <c r="Q7" s="17">
        <f>IFERROR(P7/P$4*100,"")</f>
        <v>27.659574468085108</v>
      </c>
      <c r="R7" s="16" t="str">
        <f>IFERROR(ROUND(Q7,0)&amp;"% ["&amp;P7&amp;"]","")</f>
        <v>28% [13]</v>
      </c>
    </row>
    <row r="8" spans="1:19" x14ac:dyDescent="0.25">
      <c r="B8" s="1" t="s">
        <v>56</v>
      </c>
      <c r="C8" s="1">
        <f>IFERROR(GETPIVOTDATA("Carimbo de data/hora",$B$13,"Identificação","Aluno do secundário"),"")</f>
        <v>15</v>
      </c>
      <c r="D8" s="17">
        <f t="shared" si="0"/>
        <v>2.5597269624573378</v>
      </c>
      <c r="E8" s="16" t="str">
        <f t="shared" si="1"/>
        <v>3% [15]</v>
      </c>
      <c r="J8" s="1" t="s">
        <v>23</v>
      </c>
      <c r="K8" s="1">
        <f>IFERROR(GETPIVOTDATA("Carimbo de data/hora",$J$13,"Área de Intervenção","Higiéne"),"")</f>
        <v>15</v>
      </c>
      <c r="L8" s="17">
        <f t="shared" si="2"/>
        <v>2.7372262773722631</v>
      </c>
      <c r="M8" s="16" t="str">
        <f t="shared" si="3"/>
        <v>3% [15]</v>
      </c>
    </row>
    <row r="9" spans="1:19" x14ac:dyDescent="0.25">
      <c r="B9" s="1" t="s">
        <v>530</v>
      </c>
      <c r="C9" s="1">
        <f>IFERROR(GETPIVOTDATA("Carimbo de data/hora",$B$13,"Identificação","Docente"),"")</f>
        <v>22</v>
      </c>
      <c r="D9" s="17">
        <f t="shared" si="0"/>
        <v>3.7542662116040959</v>
      </c>
      <c r="E9" s="16" t="str">
        <f t="shared" si="1"/>
        <v>4% [22]</v>
      </c>
      <c r="J9" s="1" t="s">
        <v>64</v>
      </c>
      <c r="K9" s="1">
        <f>IFERROR(GETPIVOTDATA("Carimbo de data/hora",$J$13,"Área de Intervenção","Horário"),"")</f>
        <v>34</v>
      </c>
      <c r="L9" s="17">
        <f t="shared" si="2"/>
        <v>6.2043795620437958</v>
      </c>
      <c r="M9" s="16" t="str">
        <f t="shared" si="3"/>
        <v>6% [34]</v>
      </c>
    </row>
    <row r="10" spans="1:19" x14ac:dyDescent="0.25">
      <c r="B10" s="1" t="s">
        <v>72</v>
      </c>
      <c r="C10" s="1">
        <f>IFERROR(GETPIVOTDATA("Carimbo de data/hora",$B$13,"Identificação","Encarregado de Educação"),"")</f>
        <v>115</v>
      </c>
      <c r="D10" s="17">
        <f t="shared" si="0"/>
        <v>19.624573378839592</v>
      </c>
      <c r="E10" s="16" t="str">
        <f t="shared" si="1"/>
        <v>20% [115]</v>
      </c>
      <c r="J10" s="1" t="s">
        <v>46</v>
      </c>
      <c r="K10" s="1">
        <f>IFERROR(GETPIVOTDATA("Carimbo de data/hora",$J$13,"Área de Intervenção","Outros"),"")</f>
        <v>72</v>
      </c>
      <c r="L10" s="17">
        <f t="shared" si="2"/>
        <v>13.138686131386862</v>
      </c>
      <c r="M10" s="16" t="str">
        <f t="shared" si="3"/>
        <v>13% [72]</v>
      </c>
    </row>
    <row r="11" spans="1:19" x14ac:dyDescent="0.25">
      <c r="B11" s="1" t="s">
        <v>522</v>
      </c>
      <c r="C11" s="1">
        <f>IFERROR(GETPIVOTDATA("Carimbo de data/hora",$B$13,"Identificação","Não Docente"),"")</f>
        <v>8</v>
      </c>
      <c r="D11" s="17">
        <f t="shared" si="0"/>
        <v>1.3651877133105803</v>
      </c>
      <c r="E11" s="16" t="str">
        <f t="shared" si="1"/>
        <v>1% [8]</v>
      </c>
      <c r="J11" s="1" t="s">
        <v>83</v>
      </c>
      <c r="K11" s="1">
        <f>IFERROR(GETPIVOTDATA("Carimbo de data/hora",$J$13,"Área de Intervenção","Segurança"),"")</f>
        <v>33</v>
      </c>
      <c r="L11" s="17">
        <f t="shared" si="2"/>
        <v>6.0218978102189782</v>
      </c>
      <c r="M11" s="16" t="str">
        <f t="shared" si="3"/>
        <v>6% [33]</v>
      </c>
    </row>
    <row r="13" spans="1:19" s="14" customFormat="1" ht="75" x14ac:dyDescent="0.25">
      <c r="A13" s="19"/>
      <c r="B13" s="15" t="s">
        <v>582</v>
      </c>
      <c r="C13" s="14" t="s">
        <v>581</v>
      </c>
      <c r="F13" s="19"/>
      <c r="G13" s="15" t="s">
        <v>582</v>
      </c>
      <c r="H13" s="14" t="s">
        <v>581</v>
      </c>
      <c r="I13" s="19"/>
      <c r="J13" s="15" t="s">
        <v>582</v>
      </c>
      <c r="K13" s="14" t="s">
        <v>581</v>
      </c>
      <c r="N13" s="19"/>
      <c r="O13" s="12" t="s">
        <v>582</v>
      </c>
      <c r="P13" t="s">
        <v>581</v>
      </c>
      <c r="Q13"/>
      <c r="S13" s="19"/>
    </row>
    <row r="14" spans="1:19" ht="45" x14ac:dyDescent="0.25">
      <c r="B14" s="13" t="s">
        <v>11</v>
      </c>
      <c r="C14" s="11">
        <v>141</v>
      </c>
      <c r="D14" s="11"/>
      <c r="E14" s="11"/>
      <c r="G14" s="21" t="s">
        <v>40</v>
      </c>
      <c r="H14" s="11">
        <v>1</v>
      </c>
      <c r="I14" s="20"/>
      <c r="J14" s="13" t="s">
        <v>28</v>
      </c>
      <c r="K14" s="11">
        <v>65</v>
      </c>
      <c r="L14" s="11"/>
      <c r="M14" s="11"/>
      <c r="O14" s="13">
        <v>3</v>
      </c>
      <c r="P14" s="11">
        <v>2</v>
      </c>
    </row>
    <row r="15" spans="1:19" ht="30" x14ac:dyDescent="0.25">
      <c r="B15" s="13" t="s">
        <v>3</v>
      </c>
      <c r="C15" s="11">
        <v>267</v>
      </c>
      <c r="D15" s="11"/>
      <c r="E15" s="11"/>
      <c r="G15" s="21" t="s">
        <v>395</v>
      </c>
      <c r="H15" s="11">
        <v>1</v>
      </c>
      <c r="I15" s="20"/>
      <c r="J15" s="13" t="s">
        <v>5</v>
      </c>
      <c r="K15" s="11">
        <v>98</v>
      </c>
      <c r="L15" s="11"/>
      <c r="M15" s="11"/>
      <c r="O15" s="13">
        <v>4</v>
      </c>
      <c r="P15" s="11">
        <v>32</v>
      </c>
    </row>
    <row r="16" spans="1:19" x14ac:dyDescent="0.25">
      <c r="B16" s="13" t="s">
        <v>79</v>
      </c>
      <c r="C16" s="11">
        <v>18</v>
      </c>
      <c r="D16" s="11"/>
      <c r="E16" s="11"/>
      <c r="G16" s="21" t="s">
        <v>245</v>
      </c>
      <c r="H16" s="11">
        <v>1</v>
      </c>
      <c r="I16" s="20"/>
      <c r="J16" s="13" t="s">
        <v>7</v>
      </c>
      <c r="K16" s="11">
        <v>231</v>
      </c>
      <c r="L16" s="11"/>
      <c r="M16" s="11"/>
      <c r="O16" s="13">
        <v>5</v>
      </c>
      <c r="P16" s="11">
        <v>13</v>
      </c>
    </row>
    <row r="17" spans="2:16" x14ac:dyDescent="0.25">
      <c r="B17" s="13" t="s">
        <v>56</v>
      </c>
      <c r="C17" s="11">
        <v>15</v>
      </c>
      <c r="D17" s="11"/>
      <c r="E17" s="11"/>
      <c r="G17" s="21" t="s">
        <v>399</v>
      </c>
      <c r="H17" s="11">
        <v>1</v>
      </c>
      <c r="I17" s="20"/>
      <c r="J17" s="13" t="s">
        <v>23</v>
      </c>
      <c r="K17" s="11">
        <v>15</v>
      </c>
      <c r="L17" s="11"/>
      <c r="M17" s="11"/>
      <c r="O17" s="13" t="s">
        <v>584</v>
      </c>
      <c r="P17" s="11">
        <v>539</v>
      </c>
    </row>
    <row r="18" spans="2:16" ht="45" x14ac:dyDescent="0.25">
      <c r="B18" s="13" t="s">
        <v>530</v>
      </c>
      <c r="C18" s="11">
        <v>22</v>
      </c>
      <c r="D18" s="11"/>
      <c r="E18" s="11"/>
      <c r="G18" s="21" t="s">
        <v>48</v>
      </c>
      <c r="H18" s="11">
        <v>1</v>
      </c>
      <c r="I18" s="20"/>
      <c r="J18" s="13" t="s">
        <v>64</v>
      </c>
      <c r="K18" s="11">
        <v>34</v>
      </c>
      <c r="L18" s="11"/>
      <c r="M18" s="11"/>
      <c r="O18" s="13" t="s">
        <v>583</v>
      </c>
      <c r="P18" s="11">
        <v>586</v>
      </c>
    </row>
    <row r="19" spans="2:16" ht="30" x14ac:dyDescent="0.25">
      <c r="B19" s="13" t="s">
        <v>72</v>
      </c>
      <c r="C19" s="11">
        <v>115</v>
      </c>
      <c r="D19" s="11"/>
      <c r="E19" s="11"/>
      <c r="G19" s="21" t="s">
        <v>468</v>
      </c>
      <c r="H19" s="11">
        <v>1</v>
      </c>
      <c r="I19" s="20"/>
      <c r="J19" s="13" t="s">
        <v>46</v>
      </c>
      <c r="K19" s="11">
        <v>72</v>
      </c>
      <c r="L19" s="11"/>
      <c r="M19" s="11"/>
    </row>
    <row r="20" spans="2:16" ht="30" x14ac:dyDescent="0.25">
      <c r="B20" s="13" t="s">
        <v>522</v>
      </c>
      <c r="C20" s="11">
        <v>8</v>
      </c>
      <c r="D20" s="11"/>
      <c r="E20" s="11"/>
      <c r="G20" s="21" t="s">
        <v>259</v>
      </c>
      <c r="H20" s="11">
        <v>1</v>
      </c>
      <c r="I20" s="20"/>
      <c r="J20" s="13" t="s">
        <v>83</v>
      </c>
      <c r="K20" s="11">
        <v>33</v>
      </c>
      <c r="L20" s="11"/>
      <c r="M20" s="11"/>
    </row>
    <row r="21" spans="2:16" x14ac:dyDescent="0.25">
      <c r="B21" s="13" t="s">
        <v>583</v>
      </c>
      <c r="C21" s="11">
        <v>586</v>
      </c>
      <c r="D21" s="11"/>
      <c r="E21" s="11"/>
      <c r="G21" s="21" t="s">
        <v>286</v>
      </c>
      <c r="H21" s="11">
        <v>1</v>
      </c>
      <c r="I21" s="20"/>
      <c r="J21" s="13" t="s">
        <v>584</v>
      </c>
      <c r="K21" s="11">
        <v>38</v>
      </c>
      <c r="L21" s="11"/>
      <c r="M21" s="11"/>
    </row>
    <row r="22" spans="2:16" ht="45" x14ac:dyDescent="0.25">
      <c r="G22" s="21" t="s">
        <v>535</v>
      </c>
      <c r="H22" s="11">
        <v>1</v>
      </c>
      <c r="I22" s="20"/>
      <c r="J22" s="13" t="s">
        <v>583</v>
      </c>
      <c r="K22" s="11">
        <v>586</v>
      </c>
      <c r="L22" s="11"/>
      <c r="M22" s="11"/>
    </row>
    <row r="23" spans="2:16" ht="30" x14ac:dyDescent="0.25">
      <c r="G23" s="21" t="s">
        <v>415</v>
      </c>
      <c r="H23" s="11">
        <v>1</v>
      </c>
      <c r="I23" s="20"/>
    </row>
    <row r="24" spans="2:16" x14ac:dyDescent="0.25">
      <c r="G24" s="21" t="s">
        <v>331</v>
      </c>
      <c r="H24" s="11">
        <v>1</v>
      </c>
      <c r="I24" s="20"/>
    </row>
    <row r="25" spans="2:16" x14ac:dyDescent="0.25">
      <c r="G25" s="21" t="s">
        <v>461</v>
      </c>
      <c r="H25" s="11">
        <v>1</v>
      </c>
      <c r="I25" s="20"/>
    </row>
    <row r="26" spans="2:16" x14ac:dyDescent="0.25">
      <c r="G26" s="21" t="s">
        <v>321</v>
      </c>
      <c r="H26" s="11">
        <v>1</v>
      </c>
      <c r="I26" s="20"/>
    </row>
    <row r="27" spans="2:16" x14ac:dyDescent="0.25">
      <c r="G27" s="21" t="s">
        <v>417</v>
      </c>
      <c r="H27" s="11">
        <v>1</v>
      </c>
      <c r="I27" s="20"/>
    </row>
    <row r="28" spans="2:16" ht="60" x14ac:dyDescent="0.25">
      <c r="G28" s="21" t="s">
        <v>44</v>
      </c>
      <c r="H28" s="11">
        <v>1</v>
      </c>
      <c r="I28" s="20"/>
    </row>
    <row r="29" spans="2:16" x14ac:dyDescent="0.25">
      <c r="G29" s="21" t="s">
        <v>414</v>
      </c>
      <c r="H29" s="11">
        <v>1</v>
      </c>
      <c r="I29" s="20"/>
    </row>
    <row r="30" spans="2:16" ht="45" x14ac:dyDescent="0.25">
      <c r="G30" s="21" t="s">
        <v>293</v>
      </c>
      <c r="H30" s="11">
        <v>1</v>
      </c>
      <c r="I30" s="20"/>
    </row>
    <row r="31" spans="2:16" ht="75" x14ac:dyDescent="0.25">
      <c r="G31" s="21" t="s">
        <v>545</v>
      </c>
      <c r="H31" s="11">
        <v>1</v>
      </c>
      <c r="I31" s="20"/>
    </row>
    <row r="32" spans="2:16" ht="30" x14ac:dyDescent="0.25">
      <c r="G32" s="21" t="s">
        <v>131</v>
      </c>
      <c r="H32" s="11">
        <v>1</v>
      </c>
      <c r="I32" s="20"/>
    </row>
    <row r="33" spans="7:9" ht="60" x14ac:dyDescent="0.25">
      <c r="G33" s="21" t="s">
        <v>82</v>
      </c>
      <c r="H33" s="11">
        <v>1</v>
      </c>
      <c r="I33" s="20"/>
    </row>
    <row r="34" spans="7:9" ht="60" x14ac:dyDescent="0.25">
      <c r="G34" s="21" t="s">
        <v>420</v>
      </c>
      <c r="H34" s="11">
        <v>1</v>
      </c>
      <c r="I34" s="20"/>
    </row>
    <row r="35" spans="7:9" ht="75" x14ac:dyDescent="0.25">
      <c r="G35" s="21" t="s">
        <v>90</v>
      </c>
      <c r="H35" s="11">
        <v>1</v>
      </c>
      <c r="I35" s="20"/>
    </row>
    <row r="36" spans="7:9" ht="45" x14ac:dyDescent="0.25">
      <c r="G36" s="21" t="s">
        <v>168</v>
      </c>
      <c r="H36" s="11">
        <v>1</v>
      </c>
      <c r="I36" s="20"/>
    </row>
    <row r="37" spans="7:9" ht="45" x14ac:dyDescent="0.25">
      <c r="G37" s="21" t="s">
        <v>333</v>
      </c>
      <c r="H37" s="11">
        <v>1</v>
      </c>
      <c r="I37" s="20"/>
    </row>
    <row r="38" spans="7:9" ht="30" x14ac:dyDescent="0.25">
      <c r="G38" s="21" t="s">
        <v>41</v>
      </c>
      <c r="H38" s="11">
        <v>1</v>
      </c>
      <c r="I38" s="20"/>
    </row>
    <row r="39" spans="7:9" x14ac:dyDescent="0.25">
      <c r="G39" s="21" t="s">
        <v>329</v>
      </c>
      <c r="H39" s="11">
        <v>1</v>
      </c>
      <c r="I39" s="20"/>
    </row>
    <row r="40" spans="7:9" ht="60" x14ac:dyDescent="0.25">
      <c r="G40" s="21" t="s">
        <v>39</v>
      </c>
      <c r="H40" s="11">
        <v>1</v>
      </c>
      <c r="I40" s="20"/>
    </row>
    <row r="41" spans="7:9" ht="60" x14ac:dyDescent="0.25">
      <c r="G41" s="21" t="s">
        <v>91</v>
      </c>
      <c r="H41" s="11">
        <v>1</v>
      </c>
      <c r="I41" s="20"/>
    </row>
    <row r="42" spans="7:9" ht="60" x14ac:dyDescent="0.25">
      <c r="G42" s="21" t="s">
        <v>253</v>
      </c>
      <c r="H42" s="11">
        <v>1</v>
      </c>
      <c r="I42" s="20"/>
    </row>
    <row r="43" spans="7:9" ht="45" x14ac:dyDescent="0.25">
      <c r="G43" s="21" t="s">
        <v>94</v>
      </c>
      <c r="H43" s="11">
        <v>1</v>
      </c>
      <c r="I43" s="20"/>
    </row>
    <row r="44" spans="7:9" x14ac:dyDescent="0.25">
      <c r="G44" s="21" t="s">
        <v>344</v>
      </c>
      <c r="H44" s="11">
        <v>1</v>
      </c>
      <c r="I44" s="20"/>
    </row>
    <row r="45" spans="7:9" x14ac:dyDescent="0.25">
      <c r="G45" s="21" t="s">
        <v>50</v>
      </c>
      <c r="H45" s="11">
        <v>1</v>
      </c>
      <c r="I45" s="20"/>
    </row>
    <row r="46" spans="7:9" ht="30" x14ac:dyDescent="0.25">
      <c r="G46" s="21" t="s">
        <v>87</v>
      </c>
      <c r="H46" s="11">
        <v>1</v>
      </c>
      <c r="I46" s="20"/>
    </row>
    <row r="47" spans="7:9" ht="60" x14ac:dyDescent="0.25">
      <c r="G47" s="21" t="s">
        <v>484</v>
      </c>
      <c r="H47" s="11">
        <v>1</v>
      </c>
      <c r="I47" s="20"/>
    </row>
    <row r="48" spans="7:9" ht="30" x14ac:dyDescent="0.25">
      <c r="G48" s="21" t="s">
        <v>33</v>
      </c>
      <c r="H48" s="11">
        <v>1</v>
      </c>
      <c r="I48" s="20"/>
    </row>
    <row r="49" spans="7:9" ht="30" x14ac:dyDescent="0.25">
      <c r="G49" s="21" t="s">
        <v>35</v>
      </c>
      <c r="H49" s="11">
        <v>1</v>
      </c>
      <c r="I49" s="20"/>
    </row>
    <row r="50" spans="7:9" ht="30" x14ac:dyDescent="0.25">
      <c r="G50" s="21" t="s">
        <v>547</v>
      </c>
      <c r="H50" s="11">
        <v>1</v>
      </c>
      <c r="I50" s="20"/>
    </row>
    <row r="51" spans="7:9" x14ac:dyDescent="0.25">
      <c r="G51" s="21" t="s">
        <v>536</v>
      </c>
      <c r="H51" s="11">
        <v>1</v>
      </c>
      <c r="I51" s="20"/>
    </row>
    <row r="52" spans="7:9" x14ac:dyDescent="0.25">
      <c r="G52" s="21" t="s">
        <v>191</v>
      </c>
      <c r="H52" s="11">
        <v>1</v>
      </c>
      <c r="I52" s="20"/>
    </row>
    <row r="53" spans="7:9" ht="45" x14ac:dyDescent="0.25">
      <c r="G53" s="21" t="s">
        <v>251</v>
      </c>
      <c r="H53" s="11">
        <v>1</v>
      </c>
      <c r="I53" s="20"/>
    </row>
    <row r="54" spans="7:9" ht="60" x14ac:dyDescent="0.25">
      <c r="G54" s="21" t="s">
        <v>412</v>
      </c>
      <c r="H54" s="11">
        <v>1</v>
      </c>
      <c r="I54" s="20"/>
    </row>
    <row r="55" spans="7:9" ht="45" x14ac:dyDescent="0.25">
      <c r="G55" s="21" t="s">
        <v>29</v>
      </c>
      <c r="H55" s="11">
        <v>1</v>
      </c>
      <c r="I55" s="20"/>
    </row>
    <row r="56" spans="7:9" ht="30" x14ac:dyDescent="0.25">
      <c r="G56" s="21" t="s">
        <v>26</v>
      </c>
      <c r="H56" s="11">
        <v>1</v>
      </c>
      <c r="I56" s="20"/>
    </row>
    <row r="57" spans="7:9" ht="30" x14ac:dyDescent="0.25">
      <c r="G57" s="21" t="s">
        <v>21</v>
      </c>
      <c r="H57" s="11">
        <v>1</v>
      </c>
      <c r="I57" s="20"/>
    </row>
    <row r="58" spans="7:9" ht="60" x14ac:dyDescent="0.25">
      <c r="G58" s="21" t="s">
        <v>20</v>
      </c>
      <c r="H58" s="11">
        <v>1</v>
      </c>
      <c r="I58" s="20"/>
    </row>
    <row r="59" spans="7:9" ht="30" x14ac:dyDescent="0.25">
      <c r="G59" s="21" t="s">
        <v>31</v>
      </c>
      <c r="H59" s="11">
        <v>1</v>
      </c>
      <c r="I59" s="20"/>
    </row>
    <row r="60" spans="7:9" ht="60" x14ac:dyDescent="0.25">
      <c r="G60" s="21" t="s">
        <v>22</v>
      </c>
      <c r="H60" s="11">
        <v>1</v>
      </c>
      <c r="I60" s="20"/>
    </row>
    <row r="61" spans="7:9" ht="30" x14ac:dyDescent="0.25">
      <c r="G61" s="21" t="s">
        <v>24</v>
      </c>
      <c r="H61" s="11">
        <v>1</v>
      </c>
      <c r="I61" s="20"/>
    </row>
    <row r="62" spans="7:9" ht="30" x14ac:dyDescent="0.25">
      <c r="G62" s="21" t="s">
        <v>25</v>
      </c>
      <c r="H62" s="11">
        <v>1</v>
      </c>
      <c r="I62" s="20"/>
    </row>
    <row r="63" spans="7:9" ht="30" x14ac:dyDescent="0.25">
      <c r="G63" s="21" t="s">
        <v>27</v>
      </c>
      <c r="H63" s="11">
        <v>1</v>
      </c>
      <c r="I63" s="20"/>
    </row>
    <row r="64" spans="7:9" ht="45" x14ac:dyDescent="0.25">
      <c r="G64" s="21" t="s">
        <v>30</v>
      </c>
      <c r="H64" s="11">
        <v>1</v>
      </c>
      <c r="I64" s="20"/>
    </row>
    <row r="65" spans="7:9" ht="30" x14ac:dyDescent="0.25">
      <c r="G65" s="21" t="s">
        <v>470</v>
      </c>
      <c r="H65" s="11">
        <v>1</v>
      </c>
      <c r="I65" s="20"/>
    </row>
    <row r="66" spans="7:9" x14ac:dyDescent="0.25">
      <c r="G66" s="21" t="s">
        <v>411</v>
      </c>
      <c r="H66" s="11">
        <v>1</v>
      </c>
      <c r="I66" s="20"/>
    </row>
    <row r="67" spans="7:9" ht="30" x14ac:dyDescent="0.25">
      <c r="G67" s="21" t="s">
        <v>410</v>
      </c>
      <c r="H67" s="11">
        <v>1</v>
      </c>
      <c r="I67" s="20"/>
    </row>
    <row r="68" spans="7:9" ht="75" x14ac:dyDescent="0.25">
      <c r="G68" s="21" t="s">
        <v>212</v>
      </c>
      <c r="H68" s="11">
        <v>1</v>
      </c>
      <c r="I68" s="20"/>
    </row>
    <row r="69" spans="7:9" ht="90" x14ac:dyDescent="0.25">
      <c r="G69" s="21" t="s">
        <v>438</v>
      </c>
      <c r="H69" s="11">
        <v>1</v>
      </c>
      <c r="I69" s="20"/>
    </row>
    <row r="70" spans="7:9" x14ac:dyDescent="0.25">
      <c r="G70" s="21" t="s">
        <v>302</v>
      </c>
      <c r="H70" s="11">
        <v>1</v>
      </c>
      <c r="I70" s="20"/>
    </row>
    <row r="71" spans="7:9" x14ac:dyDescent="0.25">
      <c r="G71" s="21" t="s">
        <v>290</v>
      </c>
      <c r="H71" s="11">
        <v>1</v>
      </c>
      <c r="I71" s="20"/>
    </row>
    <row r="72" spans="7:9" ht="45" x14ac:dyDescent="0.25">
      <c r="G72" s="21" t="s">
        <v>481</v>
      </c>
      <c r="H72" s="11">
        <v>1</v>
      </c>
      <c r="I72" s="20"/>
    </row>
    <row r="73" spans="7:9" ht="60" x14ac:dyDescent="0.25">
      <c r="G73" s="21" t="s">
        <v>546</v>
      </c>
      <c r="H73" s="11">
        <v>1</v>
      </c>
      <c r="I73" s="20"/>
    </row>
    <row r="74" spans="7:9" ht="45" x14ac:dyDescent="0.25">
      <c r="G74" s="21" t="s">
        <v>464</v>
      </c>
      <c r="H74" s="11">
        <v>1</v>
      </c>
      <c r="I74" s="20"/>
    </row>
    <row r="75" spans="7:9" x14ac:dyDescent="0.25">
      <c r="G75" s="21" t="s">
        <v>98</v>
      </c>
      <c r="H75" s="11">
        <v>1</v>
      </c>
      <c r="I75" s="20"/>
    </row>
    <row r="76" spans="7:9" x14ac:dyDescent="0.25">
      <c r="G76" s="21" t="s">
        <v>372</v>
      </c>
      <c r="H76" s="11">
        <v>1</v>
      </c>
      <c r="I76" s="20"/>
    </row>
    <row r="77" spans="7:9" x14ac:dyDescent="0.25">
      <c r="G77" s="21" t="s">
        <v>200</v>
      </c>
      <c r="H77" s="11">
        <v>1</v>
      </c>
      <c r="I77" s="20"/>
    </row>
    <row r="78" spans="7:9" ht="75" x14ac:dyDescent="0.25">
      <c r="G78" s="21" t="s">
        <v>254</v>
      </c>
      <c r="H78" s="11">
        <v>1</v>
      </c>
      <c r="I78" s="20"/>
    </row>
    <row r="79" spans="7:9" x14ac:dyDescent="0.25">
      <c r="G79" s="21" t="s">
        <v>267</v>
      </c>
      <c r="H79" s="11">
        <v>1</v>
      </c>
      <c r="I79" s="20"/>
    </row>
    <row r="80" spans="7:9" ht="30" x14ac:dyDescent="0.25">
      <c r="G80" s="21" t="s">
        <v>385</v>
      </c>
      <c r="H80" s="11">
        <v>1</v>
      </c>
      <c r="I80" s="20"/>
    </row>
    <row r="81" spans="7:9" x14ac:dyDescent="0.25">
      <c r="G81" s="21" t="s">
        <v>350</v>
      </c>
      <c r="H81" s="11">
        <v>1</v>
      </c>
      <c r="I81" s="20"/>
    </row>
    <row r="82" spans="7:9" ht="45" x14ac:dyDescent="0.25">
      <c r="G82" s="21" t="s">
        <v>510</v>
      </c>
      <c r="H82" s="11">
        <v>1</v>
      </c>
      <c r="I82" s="20"/>
    </row>
    <row r="83" spans="7:9" ht="45" x14ac:dyDescent="0.25">
      <c r="G83" s="21" t="s">
        <v>486</v>
      </c>
      <c r="H83" s="11">
        <v>1</v>
      </c>
      <c r="I83" s="20"/>
    </row>
    <row r="84" spans="7:9" x14ac:dyDescent="0.25">
      <c r="G84" s="21" t="s">
        <v>273</v>
      </c>
      <c r="H84" s="11">
        <v>1</v>
      </c>
      <c r="I84" s="20"/>
    </row>
    <row r="85" spans="7:9" ht="45" x14ac:dyDescent="0.25">
      <c r="G85" s="21" t="s">
        <v>145</v>
      </c>
      <c r="H85" s="11">
        <v>1</v>
      </c>
      <c r="I85" s="20"/>
    </row>
    <row r="86" spans="7:9" ht="30" x14ac:dyDescent="0.25">
      <c r="G86" s="21" t="s">
        <v>436</v>
      </c>
      <c r="H86" s="11">
        <v>1</v>
      </c>
      <c r="I86" s="20"/>
    </row>
    <row r="87" spans="7:9" ht="30" x14ac:dyDescent="0.25">
      <c r="G87" s="21" t="s">
        <v>466</v>
      </c>
      <c r="H87" s="11">
        <v>1</v>
      </c>
      <c r="I87" s="20"/>
    </row>
    <row r="88" spans="7:9" ht="30" x14ac:dyDescent="0.25">
      <c r="G88" s="21" t="s">
        <v>80</v>
      </c>
      <c r="H88" s="11">
        <v>1</v>
      </c>
      <c r="I88" s="20"/>
    </row>
    <row r="89" spans="7:9" x14ac:dyDescent="0.25">
      <c r="G89" s="21" t="s">
        <v>190</v>
      </c>
      <c r="H89" s="11">
        <v>1</v>
      </c>
      <c r="I89" s="20"/>
    </row>
    <row r="90" spans="7:9" x14ac:dyDescent="0.25">
      <c r="G90" s="21" t="s">
        <v>541</v>
      </c>
      <c r="H90" s="11">
        <v>1</v>
      </c>
      <c r="I90" s="20"/>
    </row>
    <row r="91" spans="7:9" ht="30" x14ac:dyDescent="0.25">
      <c r="G91" s="21" t="s">
        <v>122</v>
      </c>
      <c r="H91" s="11">
        <v>1</v>
      </c>
      <c r="I91" s="20"/>
    </row>
    <row r="92" spans="7:9" x14ac:dyDescent="0.25">
      <c r="G92" s="21" t="s">
        <v>341</v>
      </c>
      <c r="H92" s="11">
        <v>1</v>
      </c>
      <c r="I92" s="20"/>
    </row>
    <row r="93" spans="7:9" x14ac:dyDescent="0.25">
      <c r="G93" s="21" t="s">
        <v>240</v>
      </c>
      <c r="H93" s="11">
        <v>1</v>
      </c>
      <c r="I93" s="20"/>
    </row>
    <row r="94" spans="7:9" ht="30" x14ac:dyDescent="0.25">
      <c r="G94" s="21" t="s">
        <v>247</v>
      </c>
      <c r="H94" s="11">
        <v>1</v>
      </c>
      <c r="I94" s="20"/>
    </row>
    <row r="95" spans="7:9" ht="30" x14ac:dyDescent="0.25">
      <c r="G95" s="21" t="s">
        <v>246</v>
      </c>
      <c r="H95" s="11">
        <v>1</v>
      </c>
      <c r="I95" s="20"/>
    </row>
    <row r="96" spans="7:9" ht="30" x14ac:dyDescent="0.25">
      <c r="G96" s="21" t="s">
        <v>15</v>
      </c>
      <c r="H96" s="11">
        <v>1</v>
      </c>
      <c r="I96" s="20"/>
    </row>
    <row r="97" spans="7:9" ht="30" x14ac:dyDescent="0.25">
      <c r="G97" s="21" t="s">
        <v>319</v>
      </c>
      <c r="H97" s="11">
        <v>1</v>
      </c>
      <c r="I97" s="20"/>
    </row>
    <row r="98" spans="7:9" x14ac:dyDescent="0.25">
      <c r="G98" s="21" t="s">
        <v>456</v>
      </c>
      <c r="H98" s="11">
        <v>1</v>
      </c>
      <c r="I98" s="20"/>
    </row>
    <row r="99" spans="7:9" x14ac:dyDescent="0.25">
      <c r="G99" s="21" t="s">
        <v>455</v>
      </c>
      <c r="H99" s="11">
        <v>1</v>
      </c>
      <c r="I99" s="20"/>
    </row>
    <row r="100" spans="7:9" x14ac:dyDescent="0.25">
      <c r="G100" s="21" t="s">
        <v>454</v>
      </c>
      <c r="H100" s="11">
        <v>1</v>
      </c>
      <c r="I100" s="20"/>
    </row>
    <row r="101" spans="7:9" x14ac:dyDescent="0.25">
      <c r="G101" s="21" t="s">
        <v>400</v>
      </c>
      <c r="H101" s="11">
        <v>1</v>
      </c>
      <c r="I101" s="20"/>
    </row>
    <row r="102" spans="7:9" x14ac:dyDescent="0.25">
      <c r="G102" s="21" t="s">
        <v>389</v>
      </c>
      <c r="H102" s="11">
        <v>1</v>
      </c>
      <c r="I102" s="20"/>
    </row>
    <row r="103" spans="7:9" x14ac:dyDescent="0.25">
      <c r="G103" s="21" t="s">
        <v>457</v>
      </c>
      <c r="H103" s="11">
        <v>1</v>
      </c>
      <c r="I103" s="20"/>
    </row>
    <row r="104" spans="7:9" x14ac:dyDescent="0.25">
      <c r="G104" s="21" t="s">
        <v>525</v>
      </c>
      <c r="H104" s="11">
        <v>2</v>
      </c>
      <c r="I104" s="20"/>
    </row>
    <row r="105" spans="7:9" x14ac:dyDescent="0.25">
      <c r="G105" s="21" t="s">
        <v>505</v>
      </c>
      <c r="H105" s="11">
        <v>1</v>
      </c>
      <c r="I105" s="20"/>
    </row>
    <row r="106" spans="7:9" x14ac:dyDescent="0.25">
      <c r="G106" s="21" t="s">
        <v>252</v>
      </c>
      <c r="H106" s="11">
        <v>1</v>
      </c>
      <c r="I106" s="20"/>
    </row>
    <row r="107" spans="7:9" x14ac:dyDescent="0.25">
      <c r="G107" s="21" t="s">
        <v>8</v>
      </c>
      <c r="H107" s="11">
        <v>1</v>
      </c>
      <c r="I107" s="20"/>
    </row>
    <row r="108" spans="7:9" x14ac:dyDescent="0.25">
      <c r="G108" s="21" t="s">
        <v>520</v>
      </c>
      <c r="H108" s="11">
        <v>1</v>
      </c>
      <c r="I108" s="20"/>
    </row>
    <row r="109" spans="7:9" x14ac:dyDescent="0.25">
      <c r="G109" s="21" t="s">
        <v>157</v>
      </c>
      <c r="H109" s="11">
        <v>1</v>
      </c>
      <c r="I109" s="20"/>
    </row>
    <row r="110" spans="7:9" x14ac:dyDescent="0.25">
      <c r="G110" s="21" t="s">
        <v>59</v>
      </c>
      <c r="H110" s="11">
        <v>1</v>
      </c>
      <c r="I110" s="20"/>
    </row>
    <row r="111" spans="7:9" x14ac:dyDescent="0.25">
      <c r="G111" s="21" t="s">
        <v>134</v>
      </c>
      <c r="H111" s="11">
        <v>1</v>
      </c>
      <c r="I111" s="20"/>
    </row>
    <row r="112" spans="7:9" x14ac:dyDescent="0.25">
      <c r="G112" s="21" t="s">
        <v>405</v>
      </c>
      <c r="H112" s="11">
        <v>1</v>
      </c>
      <c r="I112" s="20"/>
    </row>
    <row r="113" spans="7:9" x14ac:dyDescent="0.25">
      <c r="G113" s="21" t="s">
        <v>192</v>
      </c>
      <c r="H113" s="11">
        <v>4</v>
      </c>
      <c r="I113" s="20"/>
    </row>
    <row r="114" spans="7:9" x14ac:dyDescent="0.25">
      <c r="G114" s="21" t="s">
        <v>213</v>
      </c>
      <c r="H114" s="11">
        <v>1</v>
      </c>
      <c r="I114" s="20"/>
    </row>
    <row r="115" spans="7:9" ht="30" x14ac:dyDescent="0.25">
      <c r="G115" s="21" t="s">
        <v>215</v>
      </c>
      <c r="H115" s="11">
        <v>1</v>
      </c>
      <c r="I115" s="20"/>
    </row>
    <row r="116" spans="7:9" x14ac:dyDescent="0.25">
      <c r="G116" s="21" t="s">
        <v>10</v>
      </c>
      <c r="H116" s="11">
        <v>2</v>
      </c>
      <c r="I116" s="20"/>
    </row>
    <row r="117" spans="7:9" ht="45" x14ac:dyDescent="0.25">
      <c r="G117" s="21" t="s">
        <v>406</v>
      </c>
      <c r="H117" s="11">
        <v>1</v>
      </c>
      <c r="I117" s="20"/>
    </row>
    <row r="118" spans="7:9" x14ac:dyDescent="0.25">
      <c r="G118" s="21" t="s">
        <v>408</v>
      </c>
      <c r="H118" s="11">
        <v>1</v>
      </c>
      <c r="I118" s="20"/>
    </row>
    <row r="119" spans="7:9" ht="45" x14ac:dyDescent="0.25">
      <c r="G119" s="21" t="s">
        <v>578</v>
      </c>
      <c r="H119" s="11">
        <v>1</v>
      </c>
      <c r="I119" s="20"/>
    </row>
    <row r="120" spans="7:9" ht="30" x14ac:dyDescent="0.25">
      <c r="G120" s="21" t="s">
        <v>66</v>
      </c>
      <c r="H120" s="11">
        <v>1</v>
      </c>
      <c r="I120" s="20"/>
    </row>
    <row r="121" spans="7:9" x14ac:dyDescent="0.25">
      <c r="G121" s="21" t="s">
        <v>392</v>
      </c>
      <c r="H121" s="11">
        <v>2</v>
      </c>
      <c r="I121" s="20"/>
    </row>
    <row r="122" spans="7:9" x14ac:dyDescent="0.25">
      <c r="G122" s="21" t="s">
        <v>432</v>
      </c>
      <c r="H122" s="11">
        <v>1</v>
      </c>
      <c r="I122" s="20"/>
    </row>
    <row r="123" spans="7:9" ht="45" x14ac:dyDescent="0.25">
      <c r="G123" s="21" t="s">
        <v>543</v>
      </c>
      <c r="H123" s="11">
        <v>1</v>
      </c>
      <c r="I123" s="20"/>
    </row>
    <row r="124" spans="7:9" x14ac:dyDescent="0.25">
      <c r="G124" s="21" t="s">
        <v>357</v>
      </c>
      <c r="H124" s="11">
        <v>1</v>
      </c>
      <c r="I124" s="20"/>
    </row>
    <row r="125" spans="7:9" x14ac:dyDescent="0.25">
      <c r="G125" s="21" t="s">
        <v>353</v>
      </c>
      <c r="H125" s="11">
        <v>1</v>
      </c>
      <c r="I125" s="20"/>
    </row>
    <row r="126" spans="7:9" x14ac:dyDescent="0.25">
      <c r="G126" s="21" t="s">
        <v>565</v>
      </c>
      <c r="H126" s="11">
        <v>1</v>
      </c>
      <c r="I126" s="20"/>
    </row>
    <row r="127" spans="7:9" x14ac:dyDescent="0.25">
      <c r="G127" s="21" t="s">
        <v>515</v>
      </c>
      <c r="H127" s="11">
        <v>1</v>
      </c>
      <c r="I127" s="20"/>
    </row>
    <row r="128" spans="7:9" x14ac:dyDescent="0.25">
      <c r="G128" s="21" t="s">
        <v>345</v>
      </c>
      <c r="H128" s="11">
        <v>1</v>
      </c>
      <c r="I128" s="20"/>
    </row>
    <row r="129" spans="7:9" x14ac:dyDescent="0.25">
      <c r="G129" s="21" t="s">
        <v>388</v>
      </c>
      <c r="H129" s="11">
        <v>1</v>
      </c>
      <c r="I129" s="20"/>
    </row>
    <row r="130" spans="7:9" x14ac:dyDescent="0.25">
      <c r="G130" s="21" t="s">
        <v>441</v>
      </c>
      <c r="H130" s="11">
        <v>1</v>
      </c>
      <c r="I130" s="20"/>
    </row>
    <row r="131" spans="7:9" x14ac:dyDescent="0.25">
      <c r="G131" s="21" t="s">
        <v>179</v>
      </c>
      <c r="H131" s="11">
        <v>2</v>
      </c>
      <c r="I131" s="20"/>
    </row>
    <row r="132" spans="7:9" x14ac:dyDescent="0.25">
      <c r="G132" s="21" t="s">
        <v>128</v>
      </c>
      <c r="H132" s="11">
        <v>1</v>
      </c>
      <c r="I132" s="20"/>
    </row>
    <row r="133" spans="7:9" ht="45" x14ac:dyDescent="0.25">
      <c r="G133" s="21" t="s">
        <v>294</v>
      </c>
      <c r="H133" s="11">
        <v>1</v>
      </c>
      <c r="I133" s="20"/>
    </row>
    <row r="134" spans="7:9" ht="45" x14ac:dyDescent="0.25">
      <c r="G134" s="21" t="s">
        <v>272</v>
      </c>
      <c r="H134" s="11">
        <v>1</v>
      </c>
      <c r="I134" s="20"/>
    </row>
    <row r="135" spans="7:9" ht="30" x14ac:dyDescent="0.25">
      <c r="G135" s="21" t="s">
        <v>459</v>
      </c>
      <c r="H135" s="11">
        <v>1</v>
      </c>
      <c r="I135" s="20"/>
    </row>
    <row r="136" spans="7:9" x14ac:dyDescent="0.25">
      <c r="G136" s="21" t="s">
        <v>563</v>
      </c>
      <c r="H136" s="11">
        <v>1</v>
      </c>
      <c r="I136" s="20"/>
    </row>
    <row r="137" spans="7:9" x14ac:dyDescent="0.25">
      <c r="G137" s="21" t="s">
        <v>141</v>
      </c>
      <c r="H137" s="11">
        <v>1</v>
      </c>
      <c r="I137" s="20"/>
    </row>
    <row r="138" spans="7:9" ht="30" x14ac:dyDescent="0.25">
      <c r="G138" s="21" t="s">
        <v>92</v>
      </c>
      <c r="H138" s="11">
        <v>1</v>
      </c>
      <c r="I138" s="20"/>
    </row>
    <row r="139" spans="7:9" x14ac:dyDescent="0.25">
      <c r="G139" s="21" t="s">
        <v>135</v>
      </c>
      <c r="H139" s="11">
        <v>2</v>
      </c>
      <c r="I139" s="20"/>
    </row>
    <row r="140" spans="7:9" x14ac:dyDescent="0.25">
      <c r="G140" s="21" t="s">
        <v>61</v>
      </c>
      <c r="H140" s="11">
        <v>1</v>
      </c>
      <c r="I140" s="20"/>
    </row>
    <row r="141" spans="7:9" ht="45" x14ac:dyDescent="0.25">
      <c r="G141" s="21" t="s">
        <v>53</v>
      </c>
      <c r="H141" s="11">
        <v>1</v>
      </c>
      <c r="I141" s="20"/>
    </row>
    <row r="142" spans="7:9" x14ac:dyDescent="0.25">
      <c r="G142" s="21" t="s">
        <v>172</v>
      </c>
      <c r="H142" s="11">
        <v>1</v>
      </c>
      <c r="I142" s="20"/>
    </row>
    <row r="143" spans="7:9" x14ac:dyDescent="0.25">
      <c r="G143" s="21" t="s">
        <v>218</v>
      </c>
      <c r="H143" s="11">
        <v>1</v>
      </c>
      <c r="I143" s="20"/>
    </row>
    <row r="144" spans="7:9" x14ac:dyDescent="0.25">
      <c r="G144" s="21" t="s">
        <v>314</v>
      </c>
      <c r="H144" s="11">
        <v>1</v>
      </c>
      <c r="I144" s="20"/>
    </row>
    <row r="145" spans="7:9" x14ac:dyDescent="0.25">
      <c r="G145" s="21" t="s">
        <v>332</v>
      </c>
      <c r="H145" s="11">
        <v>1</v>
      </c>
      <c r="I145" s="20"/>
    </row>
    <row r="146" spans="7:9" x14ac:dyDescent="0.25">
      <c r="G146" s="21" t="s">
        <v>460</v>
      </c>
      <c r="H146" s="11">
        <v>1</v>
      </c>
      <c r="I146" s="20"/>
    </row>
    <row r="147" spans="7:9" x14ac:dyDescent="0.25">
      <c r="G147" s="21" t="s">
        <v>106</v>
      </c>
      <c r="H147" s="11">
        <v>1</v>
      </c>
      <c r="I147" s="20"/>
    </row>
    <row r="148" spans="7:9" ht="30" x14ac:dyDescent="0.25">
      <c r="G148" s="21" t="s">
        <v>540</v>
      </c>
      <c r="H148" s="11">
        <v>1</v>
      </c>
      <c r="I148" s="20"/>
    </row>
    <row r="149" spans="7:9" ht="45" x14ac:dyDescent="0.25">
      <c r="G149" s="21" t="s">
        <v>57</v>
      </c>
      <c r="H149" s="11">
        <v>1</v>
      </c>
      <c r="I149" s="20"/>
    </row>
    <row r="150" spans="7:9" ht="30" x14ac:dyDescent="0.25">
      <c r="G150" s="21" t="s">
        <v>111</v>
      </c>
      <c r="H150" s="11">
        <v>1</v>
      </c>
      <c r="I150" s="20"/>
    </row>
    <row r="151" spans="7:9" ht="30" x14ac:dyDescent="0.25">
      <c r="G151" s="21" t="s">
        <v>115</v>
      </c>
      <c r="H151" s="11">
        <v>1</v>
      </c>
      <c r="I151" s="20"/>
    </row>
    <row r="152" spans="7:9" ht="30" x14ac:dyDescent="0.25">
      <c r="G152" s="21" t="s">
        <v>127</v>
      </c>
      <c r="H152" s="11">
        <v>1</v>
      </c>
      <c r="I152" s="20"/>
    </row>
    <row r="153" spans="7:9" ht="45" x14ac:dyDescent="0.25">
      <c r="G153" s="21" t="s">
        <v>38</v>
      </c>
      <c r="H153" s="11">
        <v>1</v>
      </c>
      <c r="I153" s="20"/>
    </row>
    <row r="154" spans="7:9" ht="30" x14ac:dyDescent="0.25">
      <c r="G154" s="21" t="s">
        <v>52</v>
      </c>
      <c r="H154" s="11">
        <v>1</v>
      </c>
      <c r="I154" s="20"/>
    </row>
    <row r="155" spans="7:9" ht="45" x14ac:dyDescent="0.25">
      <c r="G155" s="21" t="s">
        <v>47</v>
      </c>
      <c r="H155" s="11">
        <v>1</v>
      </c>
      <c r="I155" s="20"/>
    </row>
    <row r="156" spans="7:9" ht="60" x14ac:dyDescent="0.25">
      <c r="G156" s="21" t="s">
        <v>243</v>
      </c>
      <c r="H156" s="11">
        <v>1</v>
      </c>
      <c r="I156" s="20"/>
    </row>
    <row r="157" spans="7:9" x14ac:dyDescent="0.25">
      <c r="G157" s="21" t="s">
        <v>507</v>
      </c>
      <c r="H157" s="11">
        <v>1</v>
      </c>
      <c r="I157" s="20"/>
    </row>
    <row r="158" spans="7:9" x14ac:dyDescent="0.25">
      <c r="G158" s="21" t="s">
        <v>136</v>
      </c>
      <c r="H158" s="11">
        <v>1</v>
      </c>
      <c r="I158" s="20"/>
    </row>
    <row r="159" spans="7:9" ht="30" x14ac:dyDescent="0.25">
      <c r="G159" s="21" t="s">
        <v>55</v>
      </c>
      <c r="H159" s="11">
        <v>1</v>
      </c>
      <c r="I159" s="20"/>
    </row>
    <row r="160" spans="7:9" ht="30" x14ac:dyDescent="0.25">
      <c r="G160" s="21" t="s">
        <v>54</v>
      </c>
      <c r="H160" s="11">
        <v>1</v>
      </c>
      <c r="I160" s="20"/>
    </row>
    <row r="161" spans="7:9" ht="30" x14ac:dyDescent="0.25">
      <c r="G161" s="21" t="s">
        <v>422</v>
      </c>
      <c r="H161" s="11">
        <v>1</v>
      </c>
      <c r="I161" s="20"/>
    </row>
    <row r="162" spans="7:9" x14ac:dyDescent="0.25">
      <c r="G162" s="21" t="s">
        <v>129</v>
      </c>
      <c r="H162" s="11">
        <v>1</v>
      </c>
      <c r="I162" s="20"/>
    </row>
    <row r="163" spans="7:9" ht="30" x14ac:dyDescent="0.25">
      <c r="G163" s="21" t="s">
        <v>84</v>
      </c>
      <c r="H163" s="11">
        <v>1</v>
      </c>
      <c r="I163" s="20"/>
    </row>
    <row r="164" spans="7:9" x14ac:dyDescent="0.25">
      <c r="G164" s="21" t="s">
        <v>376</v>
      </c>
      <c r="H164" s="11">
        <v>1</v>
      </c>
      <c r="I164" s="20"/>
    </row>
    <row r="165" spans="7:9" ht="60" x14ac:dyDescent="0.25">
      <c r="G165" s="21" t="s">
        <v>37</v>
      </c>
      <c r="H165" s="11">
        <v>1</v>
      </c>
      <c r="I165" s="20"/>
    </row>
    <row r="166" spans="7:9" ht="30" x14ac:dyDescent="0.25">
      <c r="G166" s="21" t="s">
        <v>189</v>
      </c>
      <c r="H166" s="11">
        <v>1</v>
      </c>
      <c r="I166" s="20"/>
    </row>
    <row r="167" spans="7:9" ht="30" x14ac:dyDescent="0.25">
      <c r="G167" s="21" t="s">
        <v>531</v>
      </c>
      <c r="H167" s="11">
        <v>1</v>
      </c>
      <c r="I167" s="20"/>
    </row>
    <row r="168" spans="7:9" ht="30" x14ac:dyDescent="0.25">
      <c r="G168" s="21" t="s">
        <v>153</v>
      </c>
      <c r="H168" s="11">
        <v>1</v>
      </c>
      <c r="I168" s="20"/>
    </row>
    <row r="169" spans="7:9" ht="30" x14ac:dyDescent="0.25">
      <c r="G169" s="21" t="s">
        <v>110</v>
      </c>
      <c r="H169" s="11">
        <v>1</v>
      </c>
      <c r="I169" s="20"/>
    </row>
    <row r="170" spans="7:9" ht="30" x14ac:dyDescent="0.25">
      <c r="G170" s="21" t="s">
        <v>433</v>
      </c>
      <c r="H170" s="11">
        <v>1</v>
      </c>
      <c r="I170" s="20"/>
    </row>
    <row r="171" spans="7:9" x14ac:dyDescent="0.25">
      <c r="G171" s="21" t="s">
        <v>300</v>
      </c>
      <c r="H171" s="11">
        <v>2</v>
      </c>
      <c r="I171" s="20"/>
    </row>
    <row r="172" spans="7:9" ht="45" x14ac:dyDescent="0.25">
      <c r="G172" s="21" t="s">
        <v>434</v>
      </c>
      <c r="H172" s="11">
        <v>1</v>
      </c>
      <c r="I172" s="20"/>
    </row>
    <row r="173" spans="7:9" ht="45" x14ac:dyDescent="0.25">
      <c r="G173" s="21" t="s">
        <v>42</v>
      </c>
      <c r="H173" s="11">
        <v>1</v>
      </c>
      <c r="I173" s="20"/>
    </row>
    <row r="174" spans="7:9" ht="75" x14ac:dyDescent="0.25">
      <c r="G174" s="21" t="s">
        <v>43</v>
      </c>
      <c r="H174" s="11">
        <v>1</v>
      </c>
      <c r="I174" s="20"/>
    </row>
    <row r="175" spans="7:9" ht="30" x14ac:dyDescent="0.25">
      <c r="G175" s="21" t="s">
        <v>114</v>
      </c>
      <c r="H175" s="11">
        <v>1</v>
      </c>
      <c r="I175" s="20"/>
    </row>
    <row r="176" spans="7:9" ht="45" x14ac:dyDescent="0.25">
      <c r="G176" s="21" t="s">
        <v>479</v>
      </c>
      <c r="H176" s="11">
        <v>1</v>
      </c>
      <c r="I176" s="20"/>
    </row>
    <row r="177" spans="7:9" ht="30" x14ac:dyDescent="0.25">
      <c r="G177" s="21" t="s">
        <v>428</v>
      </c>
      <c r="H177" s="11">
        <v>1</v>
      </c>
      <c r="I177" s="20"/>
    </row>
    <row r="178" spans="7:9" x14ac:dyDescent="0.25">
      <c r="G178" s="21" t="s">
        <v>166</v>
      </c>
      <c r="H178" s="11">
        <v>1</v>
      </c>
      <c r="I178" s="20"/>
    </row>
    <row r="179" spans="7:9" x14ac:dyDescent="0.25">
      <c r="G179" s="21" t="s">
        <v>476</v>
      </c>
      <c r="H179" s="11">
        <v>1</v>
      </c>
      <c r="I179" s="20"/>
    </row>
    <row r="180" spans="7:9" ht="30" x14ac:dyDescent="0.25">
      <c r="G180" s="21" t="s">
        <v>435</v>
      </c>
      <c r="H180" s="11">
        <v>1</v>
      </c>
      <c r="I180" s="20"/>
    </row>
    <row r="181" spans="7:9" x14ac:dyDescent="0.25">
      <c r="G181" s="21" t="s">
        <v>393</v>
      </c>
      <c r="H181" s="11">
        <v>1</v>
      </c>
      <c r="I181" s="20"/>
    </row>
    <row r="182" spans="7:9" ht="90" x14ac:dyDescent="0.25">
      <c r="G182" s="21" t="s">
        <v>150</v>
      </c>
      <c r="H182" s="11">
        <v>1</v>
      </c>
      <c r="I182" s="20"/>
    </row>
    <row r="183" spans="7:9" ht="45" x14ac:dyDescent="0.25">
      <c r="G183" s="21" t="s">
        <v>88</v>
      </c>
      <c r="H183" s="11">
        <v>1</v>
      </c>
      <c r="I183" s="20"/>
    </row>
    <row r="184" spans="7:9" x14ac:dyDescent="0.25">
      <c r="G184" s="21" t="s">
        <v>199</v>
      </c>
      <c r="H184" s="11">
        <v>1</v>
      </c>
      <c r="I184" s="20"/>
    </row>
    <row r="185" spans="7:9" x14ac:dyDescent="0.25">
      <c r="G185" s="21" t="s">
        <v>375</v>
      </c>
      <c r="H185" s="11">
        <v>1</v>
      </c>
      <c r="I185" s="20"/>
    </row>
    <row r="186" spans="7:9" x14ac:dyDescent="0.25">
      <c r="G186" s="21" t="s">
        <v>374</v>
      </c>
      <c r="H186" s="11">
        <v>1</v>
      </c>
      <c r="I186" s="20"/>
    </row>
    <row r="187" spans="7:9" ht="45" x14ac:dyDescent="0.25">
      <c r="G187" s="21" t="s">
        <v>383</v>
      </c>
      <c r="H187" s="11">
        <v>1</v>
      </c>
      <c r="I187" s="20"/>
    </row>
    <row r="188" spans="7:9" x14ac:dyDescent="0.25">
      <c r="G188" s="21" t="s">
        <v>93</v>
      </c>
      <c r="H188" s="11">
        <v>1</v>
      </c>
      <c r="I188" s="20"/>
    </row>
    <row r="189" spans="7:9" ht="30" x14ac:dyDescent="0.25">
      <c r="G189" s="21" t="s">
        <v>138</v>
      </c>
      <c r="H189" s="11">
        <v>1</v>
      </c>
      <c r="I189" s="20"/>
    </row>
    <row r="190" spans="7:9" ht="30" x14ac:dyDescent="0.25">
      <c r="G190" s="21" t="s">
        <v>538</v>
      </c>
      <c r="H190" s="11">
        <v>1</v>
      </c>
      <c r="I190" s="20"/>
    </row>
    <row r="191" spans="7:9" ht="60" x14ac:dyDescent="0.25">
      <c r="G191" s="21" t="s">
        <v>258</v>
      </c>
      <c r="H191" s="11">
        <v>1</v>
      </c>
      <c r="I191" s="20"/>
    </row>
    <row r="192" spans="7:9" ht="30" x14ac:dyDescent="0.25">
      <c r="G192" s="21" t="s">
        <v>103</v>
      </c>
      <c r="H192" s="11">
        <v>1</v>
      </c>
      <c r="I192" s="20"/>
    </row>
    <row r="193" spans="7:9" x14ac:dyDescent="0.25">
      <c r="G193" s="21" t="s">
        <v>75</v>
      </c>
      <c r="H193" s="11">
        <v>1</v>
      </c>
      <c r="I193" s="20"/>
    </row>
    <row r="194" spans="7:9" ht="45" x14ac:dyDescent="0.25">
      <c r="G194" s="21" t="s">
        <v>102</v>
      </c>
      <c r="H194" s="11">
        <v>1</v>
      </c>
      <c r="I194" s="20"/>
    </row>
    <row r="195" spans="7:9" ht="60" x14ac:dyDescent="0.25">
      <c r="G195" s="21" t="s">
        <v>502</v>
      </c>
      <c r="H195" s="11">
        <v>1</v>
      </c>
      <c r="I195" s="20"/>
    </row>
    <row r="196" spans="7:9" ht="75" x14ac:dyDescent="0.25">
      <c r="G196" s="21" t="s">
        <v>89</v>
      </c>
      <c r="H196" s="11">
        <v>1</v>
      </c>
      <c r="I196" s="20"/>
    </row>
    <row r="197" spans="7:9" x14ac:dyDescent="0.25">
      <c r="G197" s="21" t="s">
        <v>501</v>
      </c>
      <c r="H197" s="11">
        <v>1</v>
      </c>
      <c r="I197" s="20"/>
    </row>
    <row r="198" spans="7:9" x14ac:dyDescent="0.25">
      <c r="G198" s="21" t="s">
        <v>566</v>
      </c>
      <c r="H198" s="11">
        <v>2</v>
      </c>
      <c r="I198" s="20"/>
    </row>
    <row r="199" spans="7:9" x14ac:dyDescent="0.25">
      <c r="G199" s="21" t="s">
        <v>101</v>
      </c>
      <c r="H199" s="11">
        <v>1</v>
      </c>
      <c r="I199" s="20"/>
    </row>
    <row r="200" spans="7:9" ht="45" x14ac:dyDescent="0.25">
      <c r="G200" s="21" t="s">
        <v>503</v>
      </c>
      <c r="H200" s="11">
        <v>1</v>
      </c>
      <c r="I200" s="20"/>
    </row>
    <row r="201" spans="7:9" x14ac:dyDescent="0.25">
      <c r="G201" s="21" t="s">
        <v>204</v>
      </c>
      <c r="H201" s="11">
        <v>1</v>
      </c>
      <c r="I201" s="20"/>
    </row>
    <row r="202" spans="7:9" ht="30" x14ac:dyDescent="0.25">
      <c r="G202" s="21" t="s">
        <v>250</v>
      </c>
      <c r="H202" s="11">
        <v>1</v>
      </c>
      <c r="I202" s="20"/>
    </row>
    <row r="203" spans="7:9" x14ac:dyDescent="0.25">
      <c r="G203" s="21" t="s">
        <v>266</v>
      </c>
      <c r="H203" s="11">
        <v>1</v>
      </c>
      <c r="I203" s="20"/>
    </row>
    <row r="204" spans="7:9" ht="30" x14ac:dyDescent="0.25">
      <c r="G204" s="21" t="s">
        <v>450</v>
      </c>
      <c r="H204" s="11">
        <v>1</v>
      </c>
      <c r="I204" s="20"/>
    </row>
    <row r="205" spans="7:9" x14ac:dyDescent="0.25">
      <c r="G205" s="21" t="s">
        <v>386</v>
      </c>
      <c r="H205" s="11">
        <v>1</v>
      </c>
      <c r="I205" s="20"/>
    </row>
    <row r="206" spans="7:9" ht="30" x14ac:dyDescent="0.25">
      <c r="G206" s="21" t="s">
        <v>567</v>
      </c>
      <c r="H206" s="11">
        <v>1</v>
      </c>
      <c r="I206" s="20"/>
    </row>
    <row r="207" spans="7:9" x14ac:dyDescent="0.25">
      <c r="G207" s="21" t="s">
        <v>351</v>
      </c>
      <c r="H207" s="11">
        <v>2</v>
      </c>
      <c r="I207" s="20"/>
    </row>
    <row r="208" spans="7:9" x14ac:dyDescent="0.25">
      <c r="G208" s="21" t="s">
        <v>143</v>
      </c>
      <c r="H208" s="11">
        <v>1</v>
      </c>
      <c r="I208" s="20"/>
    </row>
    <row r="209" spans="7:9" x14ac:dyDescent="0.25">
      <c r="G209" s="21" t="s">
        <v>352</v>
      </c>
      <c r="H209" s="11">
        <v>1</v>
      </c>
      <c r="I209" s="20"/>
    </row>
    <row r="210" spans="7:9" ht="30" x14ac:dyDescent="0.25">
      <c r="G210" s="21" t="s">
        <v>225</v>
      </c>
      <c r="H210" s="11">
        <v>1</v>
      </c>
      <c r="I210" s="20"/>
    </row>
    <row r="211" spans="7:9" ht="45" x14ac:dyDescent="0.25">
      <c r="G211" s="21" t="s">
        <v>104</v>
      </c>
      <c r="H211" s="11">
        <v>1</v>
      </c>
      <c r="I211" s="20"/>
    </row>
    <row r="212" spans="7:9" x14ac:dyDescent="0.25">
      <c r="G212" s="21" t="s">
        <v>360</v>
      </c>
      <c r="H212" s="11">
        <v>1</v>
      </c>
      <c r="I212" s="20"/>
    </row>
    <row r="213" spans="7:9" x14ac:dyDescent="0.25">
      <c r="G213" s="21" t="s">
        <v>444</v>
      </c>
      <c r="H213" s="11">
        <v>1</v>
      </c>
      <c r="I213" s="20"/>
    </row>
    <row r="214" spans="7:9" x14ac:dyDescent="0.25">
      <c r="G214" s="21" t="s">
        <v>263</v>
      </c>
      <c r="H214" s="11">
        <v>1</v>
      </c>
      <c r="I214" s="20"/>
    </row>
    <row r="215" spans="7:9" x14ac:dyDescent="0.25">
      <c r="G215" s="21" t="s">
        <v>365</v>
      </c>
      <c r="H215" s="11">
        <v>1</v>
      </c>
      <c r="I215" s="20"/>
    </row>
    <row r="216" spans="7:9" x14ac:dyDescent="0.25">
      <c r="G216" s="21" t="s">
        <v>364</v>
      </c>
      <c r="H216" s="11">
        <v>1</v>
      </c>
      <c r="I216" s="20"/>
    </row>
    <row r="217" spans="7:9" ht="45" x14ac:dyDescent="0.25">
      <c r="G217" s="21" t="s">
        <v>119</v>
      </c>
      <c r="H217" s="11">
        <v>1</v>
      </c>
      <c r="I217" s="20"/>
    </row>
    <row r="218" spans="7:9" x14ac:dyDescent="0.25">
      <c r="G218" s="21" t="s">
        <v>288</v>
      </c>
      <c r="H218" s="11">
        <v>1</v>
      </c>
      <c r="I218" s="20"/>
    </row>
    <row r="219" spans="7:9" x14ac:dyDescent="0.25">
      <c r="G219" s="21" t="s">
        <v>284</v>
      </c>
      <c r="H219" s="11">
        <v>1</v>
      </c>
      <c r="I219" s="20"/>
    </row>
    <row r="220" spans="7:9" ht="30" x14ac:dyDescent="0.25">
      <c r="G220" s="21" t="s">
        <v>226</v>
      </c>
      <c r="H220" s="11">
        <v>1</v>
      </c>
      <c r="I220" s="20"/>
    </row>
    <row r="221" spans="7:9" ht="30" x14ac:dyDescent="0.25">
      <c r="G221" s="21" t="s">
        <v>268</v>
      </c>
      <c r="H221" s="11">
        <v>1</v>
      </c>
      <c r="I221" s="20"/>
    </row>
    <row r="222" spans="7:9" x14ac:dyDescent="0.25">
      <c r="G222" s="21" t="s">
        <v>271</v>
      </c>
      <c r="H222" s="11">
        <v>1</v>
      </c>
      <c r="I222" s="20"/>
    </row>
    <row r="223" spans="7:9" ht="30" x14ac:dyDescent="0.25">
      <c r="G223" s="21" t="s">
        <v>71</v>
      </c>
      <c r="H223" s="11">
        <v>1</v>
      </c>
      <c r="I223" s="20"/>
    </row>
    <row r="224" spans="7:9" x14ac:dyDescent="0.25">
      <c r="G224" s="21" t="s">
        <v>442</v>
      </c>
      <c r="H224" s="11">
        <v>1</v>
      </c>
      <c r="I224" s="20"/>
    </row>
    <row r="225" spans="7:9" x14ac:dyDescent="0.25">
      <c r="G225" s="21" t="s">
        <v>447</v>
      </c>
      <c r="H225" s="11">
        <v>1</v>
      </c>
      <c r="I225" s="20"/>
    </row>
    <row r="226" spans="7:9" x14ac:dyDescent="0.25">
      <c r="G226" s="21" t="s">
        <v>327</v>
      </c>
      <c r="H226" s="11">
        <v>1</v>
      </c>
      <c r="I226" s="20"/>
    </row>
    <row r="227" spans="7:9" x14ac:dyDescent="0.25">
      <c r="G227" s="21" t="s">
        <v>549</v>
      </c>
      <c r="H227" s="11">
        <v>1</v>
      </c>
      <c r="I227" s="20"/>
    </row>
    <row r="228" spans="7:9" x14ac:dyDescent="0.25">
      <c r="G228" s="21" t="s">
        <v>203</v>
      </c>
      <c r="H228" s="11">
        <v>1</v>
      </c>
      <c r="I228" s="20"/>
    </row>
    <row r="229" spans="7:9" x14ac:dyDescent="0.25">
      <c r="G229" s="21" t="s">
        <v>348</v>
      </c>
      <c r="H229" s="11">
        <v>1</v>
      </c>
      <c r="I229" s="20"/>
    </row>
    <row r="230" spans="7:9" x14ac:dyDescent="0.25">
      <c r="G230" s="21" t="s">
        <v>173</v>
      </c>
      <c r="H230" s="11">
        <v>1</v>
      </c>
      <c r="I230" s="20"/>
    </row>
    <row r="231" spans="7:9" ht="30" x14ac:dyDescent="0.25">
      <c r="G231" s="21" t="s">
        <v>478</v>
      </c>
      <c r="H231" s="11">
        <v>1</v>
      </c>
      <c r="I231" s="20"/>
    </row>
    <row r="232" spans="7:9" x14ac:dyDescent="0.25">
      <c r="G232" s="21" t="s">
        <v>452</v>
      </c>
      <c r="H232" s="11">
        <v>1</v>
      </c>
      <c r="I232" s="20"/>
    </row>
    <row r="233" spans="7:9" x14ac:dyDescent="0.25">
      <c r="G233" s="21" t="s">
        <v>265</v>
      </c>
      <c r="H233" s="11">
        <v>1</v>
      </c>
      <c r="I233" s="20"/>
    </row>
    <row r="234" spans="7:9" x14ac:dyDescent="0.25">
      <c r="G234" s="21" t="s">
        <v>448</v>
      </c>
      <c r="H234" s="11">
        <v>1</v>
      </c>
      <c r="I234" s="20"/>
    </row>
    <row r="235" spans="7:9" ht="30" x14ac:dyDescent="0.25">
      <c r="G235" s="21" t="s">
        <v>557</v>
      </c>
      <c r="H235" s="11">
        <v>1</v>
      </c>
      <c r="I235" s="20"/>
    </row>
    <row r="236" spans="7:9" x14ac:dyDescent="0.25">
      <c r="G236" s="21" t="s">
        <v>492</v>
      </c>
      <c r="H236" s="11">
        <v>1</v>
      </c>
      <c r="I236" s="20"/>
    </row>
    <row r="237" spans="7:9" ht="30" x14ac:dyDescent="0.25">
      <c r="G237" s="21" t="s">
        <v>17</v>
      </c>
      <c r="H237" s="11">
        <v>1</v>
      </c>
      <c r="I237" s="20"/>
    </row>
    <row r="238" spans="7:9" ht="75" x14ac:dyDescent="0.25">
      <c r="G238" s="21" t="s">
        <v>4</v>
      </c>
      <c r="H238" s="11">
        <v>1</v>
      </c>
      <c r="I238" s="20"/>
    </row>
    <row r="239" spans="7:9" ht="45" x14ac:dyDescent="0.25">
      <c r="G239" s="21" t="s">
        <v>219</v>
      </c>
      <c r="H239" s="11">
        <v>1</v>
      </c>
      <c r="I239" s="20"/>
    </row>
    <row r="240" spans="7:9" ht="30" x14ac:dyDescent="0.25">
      <c r="G240" s="21" t="s">
        <v>426</v>
      </c>
      <c r="H240" s="11">
        <v>1</v>
      </c>
      <c r="I240" s="20"/>
    </row>
    <row r="241" spans="7:9" ht="45" x14ac:dyDescent="0.25">
      <c r="G241" s="21" t="s">
        <v>86</v>
      </c>
      <c r="H241" s="11">
        <v>1</v>
      </c>
      <c r="I241" s="20"/>
    </row>
    <row r="242" spans="7:9" x14ac:dyDescent="0.25">
      <c r="G242" s="21" t="s">
        <v>85</v>
      </c>
      <c r="H242" s="11">
        <v>1</v>
      </c>
      <c r="I242" s="20"/>
    </row>
    <row r="243" spans="7:9" x14ac:dyDescent="0.25">
      <c r="G243" s="21" t="s">
        <v>74</v>
      </c>
      <c r="H243" s="11">
        <v>1</v>
      </c>
      <c r="I243" s="20"/>
    </row>
    <row r="244" spans="7:9" ht="30" x14ac:dyDescent="0.25">
      <c r="G244" s="21" t="s">
        <v>118</v>
      </c>
      <c r="H244" s="11">
        <v>1</v>
      </c>
      <c r="I244" s="20"/>
    </row>
    <row r="245" spans="7:9" x14ac:dyDescent="0.25">
      <c r="G245" s="21" t="s">
        <v>182</v>
      </c>
      <c r="H245" s="11">
        <v>1</v>
      </c>
      <c r="I245" s="20"/>
    </row>
    <row r="246" spans="7:9" ht="45" x14ac:dyDescent="0.25">
      <c r="G246" s="21" t="s">
        <v>233</v>
      </c>
      <c r="H246" s="11">
        <v>1</v>
      </c>
      <c r="I246" s="20"/>
    </row>
    <row r="247" spans="7:9" ht="30" x14ac:dyDescent="0.25">
      <c r="G247" s="21" t="s">
        <v>152</v>
      </c>
      <c r="H247" s="11">
        <v>1</v>
      </c>
      <c r="I247" s="20"/>
    </row>
    <row r="248" spans="7:9" x14ac:dyDescent="0.25">
      <c r="G248" s="21" t="s">
        <v>109</v>
      </c>
      <c r="H248" s="11"/>
      <c r="I248" s="20"/>
    </row>
    <row r="249" spans="7:9" x14ac:dyDescent="0.25">
      <c r="G249" s="21" t="s">
        <v>257</v>
      </c>
      <c r="H249" s="11">
        <v>1</v>
      </c>
      <c r="I249" s="20"/>
    </row>
    <row r="250" spans="7:9" x14ac:dyDescent="0.25">
      <c r="G250" s="21" t="s">
        <v>573</v>
      </c>
      <c r="H250" s="11">
        <v>1</v>
      </c>
      <c r="I250" s="20"/>
    </row>
    <row r="251" spans="7:9" x14ac:dyDescent="0.25">
      <c r="G251" s="21" t="s">
        <v>318</v>
      </c>
      <c r="H251" s="11">
        <v>1</v>
      </c>
      <c r="I251" s="20"/>
    </row>
    <row r="252" spans="7:9" x14ac:dyDescent="0.25">
      <c r="G252" s="21" t="s">
        <v>275</v>
      </c>
      <c r="H252" s="11">
        <v>1</v>
      </c>
      <c r="I252" s="20"/>
    </row>
    <row r="253" spans="7:9" x14ac:dyDescent="0.25">
      <c r="G253" s="21" t="s">
        <v>317</v>
      </c>
      <c r="H253" s="11">
        <v>1</v>
      </c>
      <c r="I253" s="20"/>
    </row>
    <row r="254" spans="7:9" x14ac:dyDescent="0.25">
      <c r="G254" s="21" t="s">
        <v>316</v>
      </c>
      <c r="H254" s="11">
        <v>1</v>
      </c>
      <c r="I254" s="20"/>
    </row>
    <row r="255" spans="7:9" ht="30" x14ac:dyDescent="0.25">
      <c r="G255" s="21" t="s">
        <v>63</v>
      </c>
      <c r="H255" s="11">
        <v>1</v>
      </c>
      <c r="I255" s="20"/>
    </row>
    <row r="256" spans="7:9" x14ac:dyDescent="0.25">
      <c r="G256" s="21" t="s">
        <v>401</v>
      </c>
      <c r="H256" s="11">
        <v>1</v>
      </c>
      <c r="I256" s="20"/>
    </row>
    <row r="257" spans="7:9" x14ac:dyDescent="0.25">
      <c r="G257" s="21" t="s">
        <v>396</v>
      </c>
      <c r="H257" s="11">
        <v>1</v>
      </c>
      <c r="I257" s="20"/>
    </row>
    <row r="258" spans="7:9" x14ac:dyDescent="0.25">
      <c r="G258" s="21" t="s">
        <v>387</v>
      </c>
      <c r="H258" s="11">
        <v>1</v>
      </c>
      <c r="I258" s="20"/>
    </row>
    <row r="259" spans="7:9" x14ac:dyDescent="0.25">
      <c r="G259" s="21" t="s">
        <v>368</v>
      </c>
      <c r="H259" s="11">
        <v>1</v>
      </c>
      <c r="I259" s="20"/>
    </row>
    <row r="260" spans="7:9" x14ac:dyDescent="0.25">
      <c r="G260" s="21" t="s">
        <v>373</v>
      </c>
      <c r="H260" s="11">
        <v>1</v>
      </c>
      <c r="I260" s="20"/>
    </row>
    <row r="261" spans="7:9" x14ac:dyDescent="0.25">
      <c r="G261" s="21" t="s">
        <v>366</v>
      </c>
      <c r="H261" s="11">
        <v>1</v>
      </c>
      <c r="I261" s="20"/>
    </row>
    <row r="262" spans="7:9" x14ac:dyDescent="0.25">
      <c r="G262" s="21" t="s">
        <v>369</v>
      </c>
      <c r="H262" s="11">
        <v>1</v>
      </c>
      <c r="I262" s="20"/>
    </row>
    <row r="263" spans="7:9" x14ac:dyDescent="0.25">
      <c r="G263" s="21" t="s">
        <v>371</v>
      </c>
      <c r="H263" s="11">
        <v>1</v>
      </c>
      <c r="I263" s="20"/>
    </row>
    <row r="264" spans="7:9" x14ac:dyDescent="0.25">
      <c r="G264" s="21" t="s">
        <v>558</v>
      </c>
      <c r="H264" s="11">
        <v>1</v>
      </c>
      <c r="I264" s="20"/>
    </row>
    <row r="265" spans="7:9" x14ac:dyDescent="0.25">
      <c r="G265" s="21" t="s">
        <v>370</v>
      </c>
      <c r="H265" s="11">
        <v>1</v>
      </c>
      <c r="I265" s="20"/>
    </row>
    <row r="266" spans="7:9" x14ac:dyDescent="0.25">
      <c r="G266" s="21" t="s">
        <v>500</v>
      </c>
      <c r="H266" s="11">
        <v>1</v>
      </c>
      <c r="I266" s="20"/>
    </row>
    <row r="267" spans="7:9" x14ac:dyDescent="0.25">
      <c r="G267" s="21" t="s">
        <v>548</v>
      </c>
      <c r="H267" s="11">
        <v>1</v>
      </c>
      <c r="I267" s="20"/>
    </row>
    <row r="268" spans="7:9" x14ac:dyDescent="0.25">
      <c r="G268" s="21" t="s">
        <v>315</v>
      </c>
      <c r="H268" s="11">
        <v>1</v>
      </c>
      <c r="I268" s="20"/>
    </row>
    <row r="269" spans="7:9" x14ac:dyDescent="0.25">
      <c r="G269" s="21" t="s">
        <v>261</v>
      </c>
      <c r="H269" s="11">
        <v>1</v>
      </c>
      <c r="I269" s="20"/>
    </row>
    <row r="270" spans="7:9" ht="45" x14ac:dyDescent="0.25">
      <c r="G270" s="21" t="s">
        <v>194</v>
      </c>
      <c r="H270" s="11">
        <v>1</v>
      </c>
      <c r="I270" s="20"/>
    </row>
    <row r="271" spans="7:9" x14ac:dyDescent="0.25">
      <c r="G271" s="21" t="s">
        <v>404</v>
      </c>
      <c r="H271" s="11">
        <v>1</v>
      </c>
      <c r="I271" s="20"/>
    </row>
    <row r="272" spans="7:9" x14ac:dyDescent="0.25">
      <c r="G272" s="21" t="s">
        <v>523</v>
      </c>
      <c r="H272" s="11">
        <v>1</v>
      </c>
      <c r="I272" s="20"/>
    </row>
    <row r="273" spans="7:9" x14ac:dyDescent="0.25">
      <c r="G273" s="21" t="s">
        <v>211</v>
      </c>
      <c r="H273" s="11">
        <v>1</v>
      </c>
      <c r="I273" s="20"/>
    </row>
    <row r="274" spans="7:9" ht="30" x14ac:dyDescent="0.25">
      <c r="G274" s="21" t="s">
        <v>231</v>
      </c>
      <c r="H274" s="11">
        <v>1</v>
      </c>
      <c r="I274" s="20"/>
    </row>
    <row r="275" spans="7:9" ht="30" x14ac:dyDescent="0.25">
      <c r="G275" s="21" t="s">
        <v>113</v>
      </c>
      <c r="H275" s="11">
        <v>1</v>
      </c>
      <c r="I275" s="20"/>
    </row>
    <row r="276" spans="7:9" x14ac:dyDescent="0.25">
      <c r="G276" s="21" t="s">
        <v>282</v>
      </c>
      <c r="H276" s="11">
        <v>1</v>
      </c>
      <c r="I276" s="20"/>
    </row>
    <row r="277" spans="7:9" x14ac:dyDescent="0.25">
      <c r="G277" s="21" t="s">
        <v>229</v>
      </c>
      <c r="H277" s="11">
        <v>1</v>
      </c>
      <c r="I277" s="20"/>
    </row>
    <row r="278" spans="7:9" x14ac:dyDescent="0.25">
      <c r="G278" s="21" t="s">
        <v>137</v>
      </c>
      <c r="H278" s="11">
        <v>1</v>
      </c>
      <c r="I278" s="20"/>
    </row>
    <row r="279" spans="7:9" x14ac:dyDescent="0.25">
      <c r="G279" s="21" t="s">
        <v>255</v>
      </c>
      <c r="H279" s="11">
        <v>3</v>
      </c>
      <c r="I279" s="20"/>
    </row>
    <row r="280" spans="7:9" x14ac:dyDescent="0.25">
      <c r="G280" s="21" t="s">
        <v>156</v>
      </c>
      <c r="H280" s="11">
        <v>1</v>
      </c>
      <c r="I280" s="20"/>
    </row>
    <row r="281" spans="7:9" x14ac:dyDescent="0.25">
      <c r="G281" s="21" t="s">
        <v>325</v>
      </c>
      <c r="H281" s="11">
        <v>1</v>
      </c>
      <c r="I281" s="20"/>
    </row>
    <row r="282" spans="7:9" x14ac:dyDescent="0.25">
      <c r="G282" s="21" t="s">
        <v>303</v>
      </c>
      <c r="H282" s="11">
        <v>1</v>
      </c>
      <c r="I282" s="20"/>
    </row>
    <row r="283" spans="7:9" x14ac:dyDescent="0.25">
      <c r="G283" s="21" t="s">
        <v>430</v>
      </c>
      <c r="H283" s="11">
        <v>1</v>
      </c>
      <c r="I283" s="20"/>
    </row>
    <row r="284" spans="7:9" x14ac:dyDescent="0.25">
      <c r="G284" s="21" t="s">
        <v>462</v>
      </c>
      <c r="H284" s="11">
        <v>1</v>
      </c>
      <c r="I284" s="20"/>
    </row>
    <row r="285" spans="7:9" x14ac:dyDescent="0.25">
      <c r="G285" s="21" t="s">
        <v>527</v>
      </c>
      <c r="H285" s="11">
        <v>1</v>
      </c>
      <c r="I285" s="20"/>
    </row>
    <row r="286" spans="7:9" ht="30" x14ac:dyDescent="0.25">
      <c r="G286" s="21" t="s">
        <v>571</v>
      </c>
      <c r="H286" s="11">
        <v>1</v>
      </c>
      <c r="I286" s="20"/>
    </row>
    <row r="287" spans="7:9" x14ac:dyDescent="0.25">
      <c r="G287" s="21" t="s">
        <v>195</v>
      </c>
      <c r="H287" s="11">
        <v>1</v>
      </c>
      <c r="I287" s="20"/>
    </row>
    <row r="288" spans="7:9" x14ac:dyDescent="0.25">
      <c r="G288" s="21" t="s">
        <v>197</v>
      </c>
      <c r="H288" s="11">
        <v>1</v>
      </c>
      <c r="I288" s="20"/>
    </row>
    <row r="289" spans="7:9" x14ac:dyDescent="0.25">
      <c r="G289" s="21" t="s">
        <v>354</v>
      </c>
      <c r="H289" s="11">
        <v>1</v>
      </c>
      <c r="I289" s="20"/>
    </row>
    <row r="290" spans="7:9" x14ac:dyDescent="0.25">
      <c r="G290" s="21" t="s">
        <v>343</v>
      </c>
      <c r="H290" s="11">
        <v>1</v>
      </c>
      <c r="I290" s="20"/>
    </row>
    <row r="291" spans="7:9" x14ac:dyDescent="0.25">
      <c r="G291" s="21" t="s">
        <v>34</v>
      </c>
      <c r="H291" s="11">
        <v>1</v>
      </c>
      <c r="I291" s="20"/>
    </row>
    <row r="292" spans="7:9" x14ac:dyDescent="0.25">
      <c r="G292" s="21" t="s">
        <v>322</v>
      </c>
      <c r="H292" s="11">
        <v>1</v>
      </c>
      <c r="I292" s="20"/>
    </row>
    <row r="293" spans="7:9" x14ac:dyDescent="0.25">
      <c r="G293" s="21" t="s">
        <v>574</v>
      </c>
      <c r="H293" s="11">
        <v>1</v>
      </c>
      <c r="I293" s="20"/>
    </row>
    <row r="294" spans="7:9" x14ac:dyDescent="0.25">
      <c r="G294" s="21" t="s">
        <v>73</v>
      </c>
      <c r="H294" s="11">
        <v>1</v>
      </c>
      <c r="I294" s="20"/>
    </row>
    <row r="295" spans="7:9" x14ac:dyDescent="0.25">
      <c r="G295" s="21" t="s">
        <v>575</v>
      </c>
      <c r="H295" s="11">
        <v>1</v>
      </c>
      <c r="I295" s="20"/>
    </row>
    <row r="296" spans="7:9" x14ac:dyDescent="0.25">
      <c r="G296" s="21" t="s">
        <v>174</v>
      </c>
      <c r="H296" s="11">
        <v>1</v>
      </c>
      <c r="I296" s="20"/>
    </row>
    <row r="297" spans="7:9" x14ac:dyDescent="0.25">
      <c r="G297" s="21" t="s">
        <v>576</v>
      </c>
      <c r="H297" s="11">
        <v>1</v>
      </c>
      <c r="I297" s="20"/>
    </row>
    <row r="298" spans="7:9" x14ac:dyDescent="0.25">
      <c r="G298" s="21" t="s">
        <v>291</v>
      </c>
      <c r="H298" s="11">
        <v>1</v>
      </c>
      <c r="I298" s="20"/>
    </row>
    <row r="299" spans="7:9" x14ac:dyDescent="0.25">
      <c r="G299" s="21" t="s">
        <v>283</v>
      </c>
      <c r="H299" s="11">
        <v>1</v>
      </c>
      <c r="I299" s="20"/>
    </row>
    <row r="300" spans="7:9" x14ac:dyDescent="0.25">
      <c r="G300" s="21" t="s">
        <v>551</v>
      </c>
      <c r="H300" s="11">
        <v>1</v>
      </c>
      <c r="I300" s="20"/>
    </row>
    <row r="301" spans="7:9" x14ac:dyDescent="0.25">
      <c r="G301" s="21" t="s">
        <v>116</v>
      </c>
      <c r="H301" s="11">
        <v>1</v>
      </c>
      <c r="I301" s="20"/>
    </row>
    <row r="302" spans="7:9" ht="30" x14ac:dyDescent="0.25">
      <c r="G302" s="21" t="s">
        <v>289</v>
      </c>
      <c r="H302" s="11">
        <v>1</v>
      </c>
      <c r="I302" s="20"/>
    </row>
    <row r="303" spans="7:9" x14ac:dyDescent="0.25">
      <c r="G303" s="21" t="s">
        <v>550</v>
      </c>
      <c r="H303" s="11">
        <v>1</v>
      </c>
      <c r="I303" s="20"/>
    </row>
    <row r="304" spans="7:9" x14ac:dyDescent="0.25">
      <c r="G304" s="21" t="s">
        <v>193</v>
      </c>
      <c r="H304" s="11">
        <v>1</v>
      </c>
      <c r="I304" s="20"/>
    </row>
    <row r="305" spans="7:9" x14ac:dyDescent="0.25">
      <c r="G305" s="21" t="s">
        <v>188</v>
      </c>
      <c r="H305" s="11">
        <v>1</v>
      </c>
      <c r="I305" s="20"/>
    </row>
    <row r="306" spans="7:9" x14ac:dyDescent="0.25">
      <c r="G306" s="21" t="s">
        <v>187</v>
      </c>
      <c r="H306" s="11">
        <v>1</v>
      </c>
      <c r="I306" s="20"/>
    </row>
    <row r="307" spans="7:9" ht="45" x14ac:dyDescent="0.25">
      <c r="G307" s="21" t="s">
        <v>278</v>
      </c>
      <c r="H307" s="11">
        <v>1</v>
      </c>
      <c r="I307" s="20"/>
    </row>
    <row r="308" spans="7:9" ht="30" x14ac:dyDescent="0.25">
      <c r="G308" s="21" t="s">
        <v>177</v>
      </c>
      <c r="H308" s="11">
        <v>1</v>
      </c>
      <c r="I308" s="20"/>
    </row>
    <row r="309" spans="7:9" x14ac:dyDescent="0.25">
      <c r="G309" s="21" t="s">
        <v>239</v>
      </c>
      <c r="H309" s="11">
        <v>1</v>
      </c>
      <c r="I309" s="20"/>
    </row>
    <row r="310" spans="7:9" x14ac:dyDescent="0.25">
      <c r="G310" s="21" t="s">
        <v>142</v>
      </c>
      <c r="H310" s="11">
        <v>1</v>
      </c>
      <c r="I310" s="20"/>
    </row>
    <row r="311" spans="7:9" x14ac:dyDescent="0.25">
      <c r="G311" s="21" t="s">
        <v>108</v>
      </c>
      <c r="H311" s="11">
        <v>1</v>
      </c>
      <c r="I311" s="20"/>
    </row>
    <row r="312" spans="7:9" ht="30" x14ac:dyDescent="0.25">
      <c r="G312" s="21" t="s">
        <v>472</v>
      </c>
      <c r="H312" s="11">
        <v>1</v>
      </c>
      <c r="I312" s="20"/>
    </row>
    <row r="313" spans="7:9" x14ac:dyDescent="0.25">
      <c r="G313" s="21" t="s">
        <v>237</v>
      </c>
      <c r="H313" s="11">
        <v>1</v>
      </c>
      <c r="I313" s="20"/>
    </row>
    <row r="314" spans="7:9" x14ac:dyDescent="0.25">
      <c r="G314" s="21" t="s">
        <v>577</v>
      </c>
      <c r="H314" s="11">
        <v>1</v>
      </c>
      <c r="I314" s="20"/>
    </row>
    <row r="315" spans="7:9" x14ac:dyDescent="0.25">
      <c r="G315" s="21" t="s">
        <v>297</v>
      </c>
      <c r="H315" s="11">
        <v>1</v>
      </c>
      <c r="I315" s="20"/>
    </row>
    <row r="316" spans="7:9" ht="45" x14ac:dyDescent="0.25">
      <c r="G316" s="21" t="s">
        <v>305</v>
      </c>
      <c r="H316" s="11">
        <v>1</v>
      </c>
      <c r="I316" s="20"/>
    </row>
    <row r="317" spans="7:9" ht="30" x14ac:dyDescent="0.25">
      <c r="G317" s="21" t="s">
        <v>570</v>
      </c>
      <c r="H317" s="11">
        <v>1</v>
      </c>
      <c r="I317" s="20"/>
    </row>
    <row r="318" spans="7:9" x14ac:dyDescent="0.25">
      <c r="G318" s="21" t="s">
        <v>217</v>
      </c>
      <c r="H318" s="11">
        <v>1</v>
      </c>
      <c r="I318" s="20"/>
    </row>
    <row r="319" spans="7:9" x14ac:dyDescent="0.25">
      <c r="G319" s="21" t="s">
        <v>532</v>
      </c>
      <c r="H319" s="11">
        <v>1</v>
      </c>
      <c r="I319" s="20"/>
    </row>
    <row r="320" spans="7:9" ht="30" x14ac:dyDescent="0.25">
      <c r="G320" s="21" t="s">
        <v>164</v>
      </c>
      <c r="H320" s="11">
        <v>1</v>
      </c>
      <c r="I320" s="20"/>
    </row>
    <row r="321" spans="7:9" x14ac:dyDescent="0.25">
      <c r="G321" s="21" t="s">
        <v>281</v>
      </c>
      <c r="H321" s="11">
        <v>1</v>
      </c>
      <c r="I321" s="20"/>
    </row>
    <row r="322" spans="7:9" x14ac:dyDescent="0.25">
      <c r="G322" s="21" t="s">
        <v>279</v>
      </c>
      <c r="H322" s="11">
        <v>1</v>
      </c>
      <c r="I322" s="20"/>
    </row>
    <row r="323" spans="7:9" x14ac:dyDescent="0.25">
      <c r="G323" s="21" t="s">
        <v>429</v>
      </c>
      <c r="H323" s="11">
        <v>1</v>
      </c>
      <c r="I323" s="20"/>
    </row>
    <row r="324" spans="7:9" ht="30" x14ac:dyDescent="0.25">
      <c r="G324" s="21" t="s">
        <v>285</v>
      </c>
      <c r="H324" s="11">
        <v>1</v>
      </c>
      <c r="I324" s="20"/>
    </row>
    <row r="325" spans="7:9" x14ac:dyDescent="0.25">
      <c r="G325" s="21" t="s">
        <v>130</v>
      </c>
      <c r="H325" s="11">
        <v>1</v>
      </c>
      <c r="I325" s="20"/>
    </row>
    <row r="326" spans="7:9" x14ac:dyDescent="0.25">
      <c r="G326" s="21" t="s">
        <v>223</v>
      </c>
      <c r="H326" s="11">
        <v>1</v>
      </c>
      <c r="I326" s="20"/>
    </row>
    <row r="327" spans="7:9" x14ac:dyDescent="0.25">
      <c r="G327" s="21" t="s">
        <v>221</v>
      </c>
      <c r="H327" s="11">
        <v>1</v>
      </c>
      <c r="I327" s="20"/>
    </row>
    <row r="328" spans="7:9" x14ac:dyDescent="0.25">
      <c r="G328" s="21" t="s">
        <v>222</v>
      </c>
      <c r="H328" s="11">
        <v>1</v>
      </c>
      <c r="I328" s="20"/>
    </row>
    <row r="329" spans="7:9" x14ac:dyDescent="0.25">
      <c r="G329" s="21" t="s">
        <v>301</v>
      </c>
      <c r="H329" s="11">
        <v>2</v>
      </c>
      <c r="I329" s="20"/>
    </row>
    <row r="330" spans="7:9" x14ac:dyDescent="0.25">
      <c r="G330" s="21" t="s">
        <v>313</v>
      </c>
      <c r="H330" s="11">
        <v>1</v>
      </c>
      <c r="I330" s="20"/>
    </row>
    <row r="331" spans="7:9" x14ac:dyDescent="0.25">
      <c r="G331" s="21" t="s">
        <v>391</v>
      </c>
      <c r="H331" s="11">
        <v>1</v>
      </c>
      <c r="I331" s="20"/>
    </row>
    <row r="332" spans="7:9" x14ac:dyDescent="0.25">
      <c r="G332" s="21" t="s">
        <v>67</v>
      </c>
      <c r="H332" s="11">
        <v>1</v>
      </c>
      <c r="I332" s="20"/>
    </row>
    <row r="333" spans="7:9" x14ac:dyDescent="0.25">
      <c r="G333" s="21" t="s">
        <v>403</v>
      </c>
      <c r="H333" s="11">
        <v>1</v>
      </c>
      <c r="I333" s="20"/>
    </row>
    <row r="334" spans="7:9" x14ac:dyDescent="0.25">
      <c r="G334" s="21" t="s">
        <v>126</v>
      </c>
      <c r="H334" s="11">
        <v>1</v>
      </c>
      <c r="I334" s="20"/>
    </row>
    <row r="335" spans="7:9" x14ac:dyDescent="0.25">
      <c r="G335" s="21" t="s">
        <v>100</v>
      </c>
      <c r="H335" s="11">
        <v>1</v>
      </c>
      <c r="I335" s="20"/>
    </row>
    <row r="336" spans="7:9" ht="45" x14ac:dyDescent="0.25">
      <c r="G336" s="21" t="s">
        <v>384</v>
      </c>
      <c r="H336" s="11">
        <v>1</v>
      </c>
      <c r="I336" s="20"/>
    </row>
    <row r="337" spans="7:9" x14ac:dyDescent="0.25">
      <c r="G337" s="21" t="s">
        <v>299</v>
      </c>
      <c r="H337" s="11">
        <v>1</v>
      </c>
      <c r="I337" s="20"/>
    </row>
    <row r="338" spans="7:9" x14ac:dyDescent="0.25">
      <c r="G338" s="21" t="s">
        <v>183</v>
      </c>
      <c r="H338" s="11">
        <v>1</v>
      </c>
      <c r="I338" s="20"/>
    </row>
    <row r="339" spans="7:9" ht="30" x14ac:dyDescent="0.25">
      <c r="G339" s="21" t="s">
        <v>480</v>
      </c>
      <c r="H339" s="11">
        <v>1</v>
      </c>
      <c r="I339" s="20"/>
    </row>
    <row r="340" spans="7:9" x14ac:dyDescent="0.25">
      <c r="G340" s="21" t="s">
        <v>529</v>
      </c>
      <c r="H340" s="11">
        <v>1</v>
      </c>
      <c r="I340" s="20"/>
    </row>
    <row r="341" spans="7:9" x14ac:dyDescent="0.25">
      <c r="G341" s="21" t="s">
        <v>534</v>
      </c>
      <c r="H341" s="11">
        <v>1</v>
      </c>
      <c r="I341" s="20"/>
    </row>
    <row r="342" spans="7:9" x14ac:dyDescent="0.25">
      <c r="G342" s="21" t="s">
        <v>312</v>
      </c>
      <c r="H342" s="11">
        <v>1</v>
      </c>
      <c r="I342" s="20"/>
    </row>
    <row r="343" spans="7:9" ht="90" x14ac:dyDescent="0.25">
      <c r="G343" s="21" t="s">
        <v>296</v>
      </c>
      <c r="H343" s="11">
        <v>1</v>
      </c>
      <c r="I343" s="20"/>
    </row>
    <row r="344" spans="7:9" x14ac:dyDescent="0.25">
      <c r="G344" s="21" t="s">
        <v>68</v>
      </c>
      <c r="H344" s="11">
        <v>1</v>
      </c>
      <c r="I344" s="20"/>
    </row>
    <row r="345" spans="7:9" x14ac:dyDescent="0.25">
      <c r="G345" s="21" t="s">
        <v>533</v>
      </c>
      <c r="H345" s="11">
        <v>1</v>
      </c>
      <c r="I345" s="20"/>
    </row>
    <row r="346" spans="7:9" x14ac:dyDescent="0.25">
      <c r="G346" s="21" t="s">
        <v>155</v>
      </c>
      <c r="H346" s="11">
        <v>1</v>
      </c>
      <c r="I346" s="20"/>
    </row>
    <row r="347" spans="7:9" x14ac:dyDescent="0.25">
      <c r="G347" s="21" t="s">
        <v>107</v>
      </c>
      <c r="H347" s="11">
        <v>1</v>
      </c>
      <c r="I347" s="20"/>
    </row>
    <row r="348" spans="7:9" ht="45" x14ac:dyDescent="0.25">
      <c r="G348" s="21" t="s">
        <v>216</v>
      </c>
      <c r="H348" s="11">
        <v>1</v>
      </c>
      <c r="I348" s="20"/>
    </row>
    <row r="349" spans="7:9" x14ac:dyDescent="0.25">
      <c r="G349" s="21" t="s">
        <v>121</v>
      </c>
      <c r="H349" s="11">
        <v>1</v>
      </c>
      <c r="I349" s="20"/>
    </row>
    <row r="350" spans="7:9" x14ac:dyDescent="0.25">
      <c r="G350" s="21" t="s">
        <v>169</v>
      </c>
      <c r="H350" s="11">
        <v>1</v>
      </c>
      <c r="I350" s="20"/>
    </row>
    <row r="351" spans="7:9" ht="30" x14ac:dyDescent="0.25">
      <c r="G351" s="21" t="s">
        <v>176</v>
      </c>
      <c r="H351" s="11">
        <v>1</v>
      </c>
      <c r="I351" s="20"/>
    </row>
    <row r="352" spans="7:9" ht="30" x14ac:dyDescent="0.25">
      <c r="G352" s="21" t="s">
        <v>201</v>
      </c>
      <c r="H352" s="11">
        <v>1</v>
      </c>
      <c r="I352" s="20"/>
    </row>
    <row r="353" spans="7:9" ht="45" x14ac:dyDescent="0.25">
      <c r="G353" s="21" t="s">
        <v>418</v>
      </c>
      <c r="H353" s="11">
        <v>1</v>
      </c>
      <c r="I353" s="20"/>
    </row>
    <row r="354" spans="7:9" x14ac:dyDescent="0.25">
      <c r="G354" s="21" t="s">
        <v>96</v>
      </c>
      <c r="H354" s="11">
        <v>2</v>
      </c>
      <c r="I354" s="20"/>
    </row>
    <row r="355" spans="7:9" x14ac:dyDescent="0.25">
      <c r="G355" s="21" t="s">
        <v>124</v>
      </c>
      <c r="H355" s="11">
        <v>1</v>
      </c>
      <c r="I355" s="20"/>
    </row>
    <row r="356" spans="7:9" x14ac:dyDescent="0.25">
      <c r="G356" s="21" t="s">
        <v>256</v>
      </c>
      <c r="H356" s="11">
        <v>1</v>
      </c>
      <c r="I356" s="20"/>
    </row>
    <row r="357" spans="7:9" x14ac:dyDescent="0.25">
      <c r="G357" s="21" t="s">
        <v>498</v>
      </c>
      <c r="H357" s="11">
        <v>1</v>
      </c>
      <c r="I357" s="20"/>
    </row>
    <row r="358" spans="7:9" ht="45" x14ac:dyDescent="0.25">
      <c r="G358" s="21" t="s">
        <v>62</v>
      </c>
      <c r="H358" s="11">
        <v>1</v>
      </c>
      <c r="I358" s="20"/>
    </row>
    <row r="359" spans="7:9" x14ac:dyDescent="0.25">
      <c r="G359" s="21" t="s">
        <v>446</v>
      </c>
      <c r="H359" s="11">
        <v>1</v>
      </c>
      <c r="I359" s="20"/>
    </row>
    <row r="360" spans="7:9" x14ac:dyDescent="0.25">
      <c r="G360" s="21" t="s">
        <v>499</v>
      </c>
      <c r="H360" s="11">
        <v>1</v>
      </c>
      <c r="I360" s="20"/>
    </row>
    <row r="361" spans="7:9" x14ac:dyDescent="0.25">
      <c r="G361" s="21" t="s">
        <v>208</v>
      </c>
      <c r="H361" s="11">
        <v>1</v>
      </c>
      <c r="I361" s="20"/>
    </row>
    <row r="362" spans="7:9" ht="30" x14ac:dyDescent="0.25">
      <c r="G362" s="21" t="s">
        <v>427</v>
      </c>
      <c r="H362" s="11">
        <v>1</v>
      </c>
      <c r="I362" s="20"/>
    </row>
    <row r="363" spans="7:9" ht="30" x14ac:dyDescent="0.25">
      <c r="G363" s="21" t="s">
        <v>377</v>
      </c>
      <c r="H363" s="11">
        <v>1</v>
      </c>
      <c r="I363" s="20"/>
    </row>
    <row r="364" spans="7:9" x14ac:dyDescent="0.25">
      <c r="G364" s="21" t="s">
        <v>78</v>
      </c>
      <c r="H364" s="11">
        <v>1</v>
      </c>
      <c r="I364" s="20"/>
    </row>
    <row r="365" spans="7:9" x14ac:dyDescent="0.25">
      <c r="G365" s="21" t="s">
        <v>469</v>
      </c>
      <c r="H365" s="11">
        <v>1</v>
      </c>
      <c r="I365" s="20"/>
    </row>
    <row r="366" spans="7:9" x14ac:dyDescent="0.25">
      <c r="G366" s="21" t="s">
        <v>158</v>
      </c>
      <c r="H366" s="11">
        <v>1</v>
      </c>
      <c r="I366" s="20"/>
    </row>
    <row r="367" spans="7:9" x14ac:dyDescent="0.25">
      <c r="G367" s="21" t="s">
        <v>336</v>
      </c>
      <c r="H367" s="11">
        <v>2</v>
      </c>
      <c r="I367" s="20"/>
    </row>
    <row r="368" spans="7:9" x14ac:dyDescent="0.25">
      <c r="G368" s="21" t="s">
        <v>497</v>
      </c>
      <c r="H368" s="11">
        <v>1</v>
      </c>
      <c r="I368" s="20"/>
    </row>
    <row r="369" spans="7:9" x14ac:dyDescent="0.25">
      <c r="G369" s="21" t="s">
        <v>494</v>
      </c>
      <c r="H369" s="11">
        <v>1</v>
      </c>
      <c r="I369" s="20"/>
    </row>
    <row r="370" spans="7:9" x14ac:dyDescent="0.25">
      <c r="G370" s="21" t="s">
        <v>76</v>
      </c>
      <c r="H370" s="11">
        <v>1</v>
      </c>
      <c r="I370" s="20"/>
    </row>
    <row r="371" spans="7:9" x14ac:dyDescent="0.25">
      <c r="G371" s="21" t="s">
        <v>149</v>
      </c>
      <c r="H371" s="11">
        <v>1</v>
      </c>
      <c r="I371" s="20"/>
    </row>
    <row r="372" spans="7:9" x14ac:dyDescent="0.25">
      <c r="G372" s="21" t="s">
        <v>306</v>
      </c>
      <c r="H372" s="11">
        <v>1</v>
      </c>
      <c r="I372" s="20"/>
    </row>
    <row r="373" spans="7:9" x14ac:dyDescent="0.25">
      <c r="G373" s="21" t="s">
        <v>569</v>
      </c>
      <c r="H373" s="11">
        <v>1</v>
      </c>
      <c r="I373" s="20"/>
    </row>
    <row r="374" spans="7:9" ht="30" x14ac:dyDescent="0.25">
      <c r="G374" s="21" t="s">
        <v>488</v>
      </c>
      <c r="H374" s="11">
        <v>1</v>
      </c>
      <c r="I374" s="20"/>
    </row>
    <row r="375" spans="7:9" ht="60" x14ac:dyDescent="0.25">
      <c r="G375" s="21" t="s">
        <v>474</v>
      </c>
      <c r="H375" s="11">
        <v>1</v>
      </c>
      <c r="I375" s="20"/>
    </row>
    <row r="376" spans="7:9" x14ac:dyDescent="0.25">
      <c r="G376" s="21" t="s">
        <v>555</v>
      </c>
      <c r="H376" s="11">
        <v>1</v>
      </c>
      <c r="I376" s="20"/>
    </row>
    <row r="377" spans="7:9" ht="30" x14ac:dyDescent="0.25">
      <c r="G377" s="21" t="s">
        <v>339</v>
      </c>
      <c r="H377" s="11">
        <v>1</v>
      </c>
      <c r="I377" s="20"/>
    </row>
    <row r="378" spans="7:9" x14ac:dyDescent="0.25">
      <c r="G378" s="21" t="s">
        <v>65</v>
      </c>
      <c r="H378" s="11">
        <v>1</v>
      </c>
      <c r="I378" s="20"/>
    </row>
    <row r="379" spans="7:9" ht="30" x14ac:dyDescent="0.25">
      <c r="G379" s="21" t="s">
        <v>202</v>
      </c>
      <c r="H379" s="11">
        <v>1</v>
      </c>
      <c r="I379" s="20"/>
    </row>
    <row r="380" spans="7:9" x14ac:dyDescent="0.25">
      <c r="G380" s="21" t="s">
        <v>493</v>
      </c>
      <c r="H380" s="11">
        <v>1</v>
      </c>
      <c r="I380" s="20"/>
    </row>
    <row r="381" spans="7:9" x14ac:dyDescent="0.25">
      <c r="G381" s="21" t="s">
        <v>379</v>
      </c>
      <c r="H381" s="11">
        <v>1</v>
      </c>
      <c r="I381" s="20"/>
    </row>
    <row r="382" spans="7:9" ht="30" x14ac:dyDescent="0.25">
      <c r="G382" s="21" t="s">
        <v>491</v>
      </c>
      <c r="H382" s="11">
        <v>1</v>
      </c>
      <c r="I382" s="20"/>
    </row>
    <row r="383" spans="7:9" x14ac:dyDescent="0.25">
      <c r="G383" s="21" t="s">
        <v>495</v>
      </c>
      <c r="H383" s="11">
        <v>1</v>
      </c>
      <c r="I383" s="20"/>
    </row>
    <row r="384" spans="7:9" x14ac:dyDescent="0.25">
      <c r="G384" s="21" t="s">
        <v>381</v>
      </c>
      <c r="H384" s="11">
        <v>1</v>
      </c>
      <c r="I384" s="20"/>
    </row>
    <row r="385" spans="7:9" x14ac:dyDescent="0.25">
      <c r="G385" s="21" t="s">
        <v>227</v>
      </c>
      <c r="H385" s="11">
        <v>1</v>
      </c>
      <c r="I385" s="20"/>
    </row>
    <row r="386" spans="7:9" x14ac:dyDescent="0.25">
      <c r="G386" s="21" t="s">
        <v>196</v>
      </c>
      <c r="H386" s="11">
        <v>1</v>
      </c>
      <c r="I386" s="20"/>
    </row>
    <row r="387" spans="7:9" ht="30" x14ac:dyDescent="0.25">
      <c r="G387" s="21" t="s">
        <v>224</v>
      </c>
      <c r="H387" s="11">
        <v>1</v>
      </c>
      <c r="I387" s="20"/>
    </row>
    <row r="388" spans="7:9" ht="30" x14ac:dyDescent="0.25">
      <c r="G388" s="21" t="s">
        <v>198</v>
      </c>
      <c r="H388" s="11">
        <v>1</v>
      </c>
      <c r="I388" s="20"/>
    </row>
    <row r="389" spans="7:9" ht="45" x14ac:dyDescent="0.25">
      <c r="G389" s="21" t="s">
        <v>210</v>
      </c>
      <c r="H389" s="11">
        <v>1</v>
      </c>
      <c r="I389" s="20"/>
    </row>
    <row r="390" spans="7:9" x14ac:dyDescent="0.25">
      <c r="G390" s="21" t="s">
        <v>36</v>
      </c>
      <c r="H390" s="11">
        <v>1</v>
      </c>
      <c r="I390" s="20"/>
    </row>
    <row r="391" spans="7:9" x14ac:dyDescent="0.25">
      <c r="G391" s="21" t="s">
        <v>120</v>
      </c>
      <c r="H391" s="11">
        <v>1</v>
      </c>
      <c r="I391" s="20"/>
    </row>
    <row r="392" spans="7:9" x14ac:dyDescent="0.25">
      <c r="G392" s="21" t="s">
        <v>553</v>
      </c>
      <c r="H392" s="11">
        <v>2</v>
      </c>
      <c r="I392" s="20"/>
    </row>
    <row r="393" spans="7:9" x14ac:dyDescent="0.25">
      <c r="G393" s="21" t="s">
        <v>6</v>
      </c>
      <c r="H393" s="11">
        <v>1</v>
      </c>
      <c r="I393" s="20"/>
    </row>
    <row r="394" spans="7:9" x14ac:dyDescent="0.25">
      <c r="G394" s="21" t="s">
        <v>445</v>
      </c>
      <c r="H394" s="11">
        <v>1</v>
      </c>
      <c r="I394" s="20"/>
    </row>
    <row r="395" spans="7:9" x14ac:dyDescent="0.25">
      <c r="G395" s="21" t="s">
        <v>112</v>
      </c>
      <c r="H395" s="11">
        <v>1</v>
      </c>
      <c r="I395" s="20"/>
    </row>
    <row r="396" spans="7:9" x14ac:dyDescent="0.25">
      <c r="G396" s="21" t="s">
        <v>421</v>
      </c>
      <c r="H396" s="11">
        <v>1</v>
      </c>
      <c r="I396" s="20"/>
    </row>
    <row r="397" spans="7:9" x14ac:dyDescent="0.25">
      <c r="G397" s="21" t="s">
        <v>19</v>
      </c>
      <c r="H397" s="11">
        <v>1</v>
      </c>
      <c r="I397" s="20"/>
    </row>
    <row r="398" spans="7:9" x14ac:dyDescent="0.25">
      <c r="G398" s="21" t="s">
        <v>117</v>
      </c>
      <c r="H398" s="11">
        <v>1</v>
      </c>
      <c r="I398" s="20"/>
    </row>
    <row r="399" spans="7:9" x14ac:dyDescent="0.25">
      <c r="G399" s="21" t="s">
        <v>230</v>
      </c>
      <c r="H399" s="11">
        <v>1</v>
      </c>
      <c r="I399" s="20"/>
    </row>
    <row r="400" spans="7:9" x14ac:dyDescent="0.25">
      <c r="G400" s="21" t="s">
        <v>175</v>
      </c>
      <c r="H400" s="11">
        <v>1</v>
      </c>
      <c r="I400" s="20"/>
    </row>
    <row r="401" spans="7:9" x14ac:dyDescent="0.25">
      <c r="G401" s="21" t="s">
        <v>170</v>
      </c>
      <c r="H401" s="11">
        <v>1</v>
      </c>
      <c r="I401" s="20"/>
    </row>
    <row r="402" spans="7:9" x14ac:dyDescent="0.25">
      <c r="G402" s="21" t="s">
        <v>402</v>
      </c>
      <c r="H402" s="11">
        <v>1</v>
      </c>
      <c r="I402" s="20"/>
    </row>
    <row r="403" spans="7:9" x14ac:dyDescent="0.25">
      <c r="G403" s="21" t="s">
        <v>308</v>
      </c>
      <c r="H403" s="11">
        <v>1</v>
      </c>
      <c r="I403" s="20"/>
    </row>
    <row r="404" spans="7:9" x14ac:dyDescent="0.25">
      <c r="G404" s="21" t="s">
        <v>309</v>
      </c>
      <c r="H404" s="11">
        <v>1</v>
      </c>
      <c r="I404" s="20"/>
    </row>
    <row r="405" spans="7:9" x14ac:dyDescent="0.25">
      <c r="G405" s="21" t="s">
        <v>310</v>
      </c>
      <c r="H405" s="11">
        <v>1</v>
      </c>
      <c r="I405" s="20"/>
    </row>
    <row r="406" spans="7:9" x14ac:dyDescent="0.25">
      <c r="G406" s="21" t="s">
        <v>307</v>
      </c>
      <c r="H406" s="11">
        <v>2</v>
      </c>
      <c r="I406" s="20"/>
    </row>
    <row r="407" spans="7:9" x14ac:dyDescent="0.25">
      <c r="G407" s="21" t="s">
        <v>337</v>
      </c>
      <c r="H407" s="11">
        <v>1</v>
      </c>
      <c r="I407" s="20"/>
    </row>
    <row r="408" spans="7:9" x14ac:dyDescent="0.25">
      <c r="G408" s="21" t="s">
        <v>489</v>
      </c>
      <c r="H408" s="11">
        <v>1</v>
      </c>
      <c r="I408" s="20"/>
    </row>
    <row r="409" spans="7:9" x14ac:dyDescent="0.25">
      <c r="G409" s="21" t="s">
        <v>471</v>
      </c>
      <c r="H409" s="11">
        <v>1</v>
      </c>
      <c r="I409" s="20"/>
    </row>
    <row r="410" spans="7:9" x14ac:dyDescent="0.25">
      <c r="G410" s="21" t="s">
        <v>564</v>
      </c>
      <c r="H410" s="11">
        <v>1</v>
      </c>
      <c r="I410" s="20"/>
    </row>
    <row r="411" spans="7:9" x14ac:dyDescent="0.25">
      <c r="G411" s="21" t="s">
        <v>380</v>
      </c>
      <c r="H411" s="11">
        <v>1</v>
      </c>
      <c r="I411" s="20"/>
    </row>
    <row r="412" spans="7:9" ht="45" x14ac:dyDescent="0.25">
      <c r="G412" s="21" t="s">
        <v>147</v>
      </c>
      <c r="H412" s="11">
        <v>1</v>
      </c>
      <c r="I412" s="20"/>
    </row>
    <row r="413" spans="7:9" ht="30" x14ac:dyDescent="0.25">
      <c r="G413" s="21" t="s">
        <v>165</v>
      </c>
      <c r="H413" s="11">
        <v>1</v>
      </c>
      <c r="I413" s="20"/>
    </row>
    <row r="414" spans="7:9" x14ac:dyDescent="0.25">
      <c r="G414" s="21" t="s">
        <v>524</v>
      </c>
      <c r="H414" s="11">
        <v>1</v>
      </c>
      <c r="I414" s="20"/>
    </row>
    <row r="415" spans="7:9" x14ac:dyDescent="0.25">
      <c r="G415" s="21" t="s">
        <v>342</v>
      </c>
      <c r="H415" s="11">
        <v>1</v>
      </c>
      <c r="I415" s="20"/>
    </row>
    <row r="416" spans="7:9" x14ac:dyDescent="0.25">
      <c r="G416" s="21" t="s">
        <v>178</v>
      </c>
      <c r="H416" s="11">
        <v>1</v>
      </c>
      <c r="I416" s="20"/>
    </row>
    <row r="417" spans="7:9" x14ac:dyDescent="0.25">
      <c r="G417" s="21" t="s">
        <v>238</v>
      </c>
      <c r="H417" s="11">
        <v>1</v>
      </c>
      <c r="I417" s="20"/>
    </row>
    <row r="418" spans="7:9" x14ac:dyDescent="0.25">
      <c r="G418" s="21" t="s">
        <v>133</v>
      </c>
      <c r="H418" s="11">
        <v>1</v>
      </c>
      <c r="I418" s="20"/>
    </row>
    <row r="419" spans="7:9" ht="60" x14ac:dyDescent="0.25">
      <c r="G419" s="21" t="s">
        <v>154</v>
      </c>
      <c r="H419" s="11">
        <v>1</v>
      </c>
      <c r="I419" s="20"/>
    </row>
    <row r="420" spans="7:9" ht="45" x14ac:dyDescent="0.25">
      <c r="G420" s="21" t="s">
        <v>572</v>
      </c>
      <c r="H420" s="11">
        <v>1</v>
      </c>
      <c r="I420" s="20"/>
    </row>
    <row r="421" spans="7:9" ht="45" x14ac:dyDescent="0.25">
      <c r="G421" s="21" t="s">
        <v>228</v>
      </c>
      <c r="H421" s="11">
        <v>1</v>
      </c>
      <c r="I421" s="20"/>
    </row>
    <row r="422" spans="7:9" ht="60" x14ac:dyDescent="0.25">
      <c r="G422" s="21" t="s">
        <v>125</v>
      </c>
      <c r="H422" s="11">
        <v>1</v>
      </c>
      <c r="I422" s="20"/>
    </row>
    <row r="423" spans="7:9" x14ac:dyDescent="0.25">
      <c r="G423" s="21" t="s">
        <v>232</v>
      </c>
      <c r="H423" s="11"/>
      <c r="I423" s="20"/>
    </row>
    <row r="424" spans="7:9" x14ac:dyDescent="0.25">
      <c r="G424" s="21" t="s">
        <v>144</v>
      </c>
      <c r="H424" s="11">
        <v>1</v>
      </c>
      <c r="I424" s="20"/>
    </row>
    <row r="425" spans="7:9" x14ac:dyDescent="0.25">
      <c r="G425" s="21" t="s">
        <v>139</v>
      </c>
      <c r="H425" s="11">
        <v>1</v>
      </c>
      <c r="I425" s="20"/>
    </row>
    <row r="426" spans="7:9" ht="30" x14ac:dyDescent="0.25">
      <c r="G426" s="21" t="s">
        <v>220</v>
      </c>
      <c r="H426" s="11">
        <v>1</v>
      </c>
      <c r="I426" s="20"/>
    </row>
    <row r="427" spans="7:9" x14ac:dyDescent="0.25">
      <c r="G427" s="21" t="s">
        <v>453</v>
      </c>
      <c r="H427" s="11">
        <v>1</v>
      </c>
      <c r="I427" s="20"/>
    </row>
    <row r="428" spans="7:9" ht="45" x14ac:dyDescent="0.25">
      <c r="G428" s="21" t="s">
        <v>449</v>
      </c>
      <c r="H428" s="11">
        <v>1</v>
      </c>
      <c r="I428" s="20"/>
    </row>
    <row r="429" spans="7:9" x14ac:dyDescent="0.25">
      <c r="G429" s="21" t="s">
        <v>424</v>
      </c>
      <c r="H429" s="11">
        <v>1</v>
      </c>
      <c r="I429" s="20"/>
    </row>
    <row r="430" spans="7:9" x14ac:dyDescent="0.25">
      <c r="G430" s="21" t="s">
        <v>556</v>
      </c>
      <c r="H430" s="11">
        <v>1</v>
      </c>
      <c r="I430" s="20"/>
    </row>
    <row r="431" spans="7:9" x14ac:dyDescent="0.25">
      <c r="G431" s="21" t="s">
        <v>512</v>
      </c>
      <c r="H431" s="11">
        <v>1</v>
      </c>
      <c r="I431" s="20"/>
    </row>
    <row r="432" spans="7:9" ht="30" x14ac:dyDescent="0.25">
      <c r="G432" s="21" t="s">
        <v>568</v>
      </c>
      <c r="H432" s="11">
        <v>1</v>
      </c>
      <c r="I432" s="20"/>
    </row>
    <row r="433" spans="7:9" ht="30" x14ac:dyDescent="0.25">
      <c r="G433" s="21" t="s">
        <v>320</v>
      </c>
      <c r="H433" s="11">
        <v>1</v>
      </c>
      <c r="I433" s="20"/>
    </row>
    <row r="434" spans="7:9" ht="45" x14ac:dyDescent="0.25">
      <c r="G434" s="21" t="s">
        <v>407</v>
      </c>
      <c r="H434" s="11">
        <v>1</v>
      </c>
      <c r="I434" s="20"/>
    </row>
    <row r="435" spans="7:9" ht="45" x14ac:dyDescent="0.25">
      <c r="G435" s="21" t="s">
        <v>235</v>
      </c>
      <c r="H435" s="11">
        <v>1</v>
      </c>
      <c r="I435" s="20"/>
    </row>
    <row r="436" spans="7:9" x14ac:dyDescent="0.25">
      <c r="G436" s="21" t="s">
        <v>328</v>
      </c>
      <c r="H436" s="11">
        <v>1</v>
      </c>
      <c r="I436" s="20"/>
    </row>
    <row r="437" spans="7:9" ht="30" x14ac:dyDescent="0.25">
      <c r="G437" s="21" t="s">
        <v>463</v>
      </c>
      <c r="H437" s="11">
        <v>1</v>
      </c>
      <c r="I437" s="20"/>
    </row>
    <row r="438" spans="7:9" ht="30" x14ac:dyDescent="0.25">
      <c r="G438" s="21" t="s">
        <v>473</v>
      </c>
      <c r="H438" s="11">
        <v>1</v>
      </c>
      <c r="I438" s="20"/>
    </row>
    <row r="439" spans="7:9" ht="45" x14ac:dyDescent="0.25">
      <c r="G439" s="21" t="s">
        <v>81</v>
      </c>
      <c r="H439" s="11">
        <v>1</v>
      </c>
      <c r="I439" s="20"/>
    </row>
    <row r="440" spans="7:9" x14ac:dyDescent="0.25">
      <c r="G440" s="21" t="s">
        <v>521</v>
      </c>
      <c r="H440" s="11">
        <v>1</v>
      </c>
      <c r="I440" s="20"/>
    </row>
    <row r="441" spans="7:9" x14ac:dyDescent="0.25">
      <c r="G441" s="21" t="s">
        <v>132</v>
      </c>
      <c r="H441" s="11">
        <v>1</v>
      </c>
      <c r="I441" s="20"/>
    </row>
    <row r="442" spans="7:9" ht="30" x14ac:dyDescent="0.25">
      <c r="G442" s="21" t="s">
        <v>509</v>
      </c>
      <c r="H442" s="11">
        <v>1</v>
      </c>
      <c r="I442" s="20"/>
    </row>
    <row r="443" spans="7:9" ht="45" x14ac:dyDescent="0.25">
      <c r="G443" s="21" t="s">
        <v>537</v>
      </c>
      <c r="H443" s="11">
        <v>1</v>
      </c>
      <c r="I443" s="20"/>
    </row>
    <row r="444" spans="7:9" ht="45" x14ac:dyDescent="0.25">
      <c r="G444" s="21" t="s">
        <v>485</v>
      </c>
      <c r="H444" s="11">
        <v>1</v>
      </c>
      <c r="I444" s="20"/>
    </row>
    <row r="445" spans="7:9" ht="45" x14ac:dyDescent="0.25">
      <c r="G445" s="21" t="s">
        <v>437</v>
      </c>
      <c r="H445" s="11">
        <v>1</v>
      </c>
      <c r="I445" s="20"/>
    </row>
    <row r="446" spans="7:9" ht="30" x14ac:dyDescent="0.25">
      <c r="G446" s="21" t="s">
        <v>262</v>
      </c>
      <c r="H446" s="11">
        <v>1</v>
      </c>
      <c r="I446" s="20"/>
    </row>
    <row r="447" spans="7:9" ht="30" x14ac:dyDescent="0.25">
      <c r="G447" s="21" t="s">
        <v>241</v>
      </c>
      <c r="H447" s="11">
        <v>1</v>
      </c>
      <c r="I447" s="20"/>
    </row>
    <row r="448" spans="7:9" ht="60" x14ac:dyDescent="0.25">
      <c r="G448" s="21" t="s">
        <v>483</v>
      </c>
      <c r="H448" s="11">
        <v>1</v>
      </c>
      <c r="I448" s="20"/>
    </row>
    <row r="449" spans="7:9" ht="30" x14ac:dyDescent="0.25">
      <c r="G449" s="21" t="s">
        <v>349</v>
      </c>
      <c r="H449" s="11">
        <v>1</v>
      </c>
      <c r="I449" s="20"/>
    </row>
    <row r="450" spans="7:9" ht="30" x14ac:dyDescent="0.25">
      <c r="G450" s="21" t="s">
        <v>14</v>
      </c>
      <c r="H450" s="11">
        <v>1</v>
      </c>
      <c r="I450" s="20"/>
    </row>
    <row r="451" spans="7:9" x14ac:dyDescent="0.25">
      <c r="G451" s="21" t="s">
        <v>425</v>
      </c>
      <c r="H451" s="11">
        <v>1</v>
      </c>
      <c r="I451" s="20"/>
    </row>
    <row r="452" spans="7:9" ht="30" x14ac:dyDescent="0.25">
      <c r="G452" s="21" t="s">
        <v>526</v>
      </c>
      <c r="H452" s="11">
        <v>1</v>
      </c>
      <c r="I452" s="20"/>
    </row>
    <row r="453" spans="7:9" ht="60" x14ac:dyDescent="0.25">
      <c r="G453" s="21" t="s">
        <v>561</v>
      </c>
      <c r="H453" s="11">
        <v>1</v>
      </c>
      <c r="I453" s="20"/>
    </row>
    <row r="454" spans="7:9" x14ac:dyDescent="0.25">
      <c r="G454" s="21" t="s">
        <v>69</v>
      </c>
      <c r="H454" s="11">
        <v>1</v>
      </c>
      <c r="I454" s="20"/>
    </row>
    <row r="455" spans="7:9" ht="45" x14ac:dyDescent="0.25">
      <c r="G455" s="21" t="s">
        <v>161</v>
      </c>
      <c r="H455" s="11">
        <v>1</v>
      </c>
      <c r="I455" s="20"/>
    </row>
    <row r="456" spans="7:9" ht="30" x14ac:dyDescent="0.25">
      <c r="G456" s="21" t="s">
        <v>162</v>
      </c>
      <c r="H456" s="11">
        <v>1</v>
      </c>
      <c r="I456" s="20"/>
    </row>
    <row r="457" spans="7:9" ht="30" x14ac:dyDescent="0.25">
      <c r="G457" s="21" t="s">
        <v>504</v>
      </c>
      <c r="H457" s="11">
        <v>1</v>
      </c>
      <c r="I457" s="20"/>
    </row>
    <row r="458" spans="7:9" ht="45" x14ac:dyDescent="0.25">
      <c r="G458" s="21" t="s">
        <v>542</v>
      </c>
      <c r="H458" s="11">
        <v>1</v>
      </c>
      <c r="I458" s="20"/>
    </row>
    <row r="459" spans="7:9" ht="30" x14ac:dyDescent="0.25">
      <c r="G459" s="21" t="s">
        <v>440</v>
      </c>
      <c r="H459" s="11">
        <v>1</v>
      </c>
      <c r="I459" s="20"/>
    </row>
    <row r="460" spans="7:9" ht="30" x14ac:dyDescent="0.25">
      <c r="G460" s="21" t="s">
        <v>562</v>
      </c>
      <c r="H460" s="11">
        <v>1</v>
      </c>
      <c r="I460" s="20"/>
    </row>
    <row r="461" spans="7:9" ht="30" x14ac:dyDescent="0.25">
      <c r="G461" s="21" t="s">
        <v>207</v>
      </c>
      <c r="H461" s="11">
        <v>1</v>
      </c>
      <c r="I461" s="20"/>
    </row>
    <row r="462" spans="7:9" x14ac:dyDescent="0.25">
      <c r="G462" s="21" t="s">
        <v>554</v>
      </c>
      <c r="H462" s="11">
        <v>1</v>
      </c>
      <c r="I462" s="20"/>
    </row>
    <row r="463" spans="7:9" ht="30" x14ac:dyDescent="0.25">
      <c r="G463" s="21" t="s">
        <v>304</v>
      </c>
      <c r="H463" s="11">
        <v>1</v>
      </c>
      <c r="I463" s="20"/>
    </row>
    <row r="464" spans="7:9" ht="30" x14ac:dyDescent="0.25">
      <c r="G464" s="21" t="s">
        <v>528</v>
      </c>
      <c r="H464" s="11">
        <v>1</v>
      </c>
      <c r="I464" s="20"/>
    </row>
    <row r="465" spans="7:9" x14ac:dyDescent="0.25">
      <c r="G465" s="21" t="s">
        <v>214</v>
      </c>
      <c r="H465" s="11">
        <v>1</v>
      </c>
      <c r="I465" s="20"/>
    </row>
    <row r="466" spans="7:9" x14ac:dyDescent="0.25">
      <c r="G466" s="21" t="s">
        <v>298</v>
      </c>
      <c r="H466" s="11">
        <v>1</v>
      </c>
      <c r="I466" s="20"/>
    </row>
    <row r="467" spans="7:9" ht="45" x14ac:dyDescent="0.25">
      <c r="G467" s="21" t="s">
        <v>105</v>
      </c>
      <c r="H467" s="11">
        <v>1</v>
      </c>
      <c r="I467" s="20"/>
    </row>
    <row r="468" spans="7:9" x14ac:dyDescent="0.25">
      <c r="G468" s="21" t="s">
        <v>287</v>
      </c>
      <c r="H468" s="11">
        <v>1</v>
      </c>
      <c r="I468" s="20"/>
    </row>
    <row r="469" spans="7:9" x14ac:dyDescent="0.25">
      <c r="G469" s="21" t="s">
        <v>123</v>
      </c>
      <c r="H469" s="11">
        <v>2</v>
      </c>
      <c r="I469" s="20"/>
    </row>
    <row r="470" spans="7:9" x14ac:dyDescent="0.25">
      <c r="G470" s="21" t="s">
        <v>311</v>
      </c>
      <c r="H470" s="11">
        <v>1</v>
      </c>
      <c r="I470" s="20"/>
    </row>
    <row r="471" spans="7:9" x14ac:dyDescent="0.25">
      <c r="G471" s="21" t="s">
        <v>70</v>
      </c>
      <c r="H471" s="11">
        <v>1</v>
      </c>
      <c r="I471" s="20"/>
    </row>
    <row r="472" spans="7:9" ht="30" x14ac:dyDescent="0.25">
      <c r="G472" s="21" t="s">
        <v>292</v>
      </c>
      <c r="H472" s="11">
        <v>1</v>
      </c>
      <c r="I472" s="20"/>
    </row>
    <row r="473" spans="7:9" ht="45" x14ac:dyDescent="0.25">
      <c r="G473" s="21" t="s">
        <v>482</v>
      </c>
      <c r="H473" s="11">
        <v>1</v>
      </c>
      <c r="I473" s="20"/>
    </row>
    <row r="474" spans="7:9" ht="30" x14ac:dyDescent="0.25">
      <c r="G474" s="21" t="s">
        <v>18</v>
      </c>
      <c r="H474" s="11">
        <v>1</v>
      </c>
      <c r="I474" s="20"/>
    </row>
    <row r="475" spans="7:9" x14ac:dyDescent="0.25">
      <c r="G475" s="21" t="s">
        <v>397</v>
      </c>
      <c r="H475" s="11">
        <v>1</v>
      </c>
      <c r="I475" s="20"/>
    </row>
    <row r="476" spans="7:9" ht="60" x14ac:dyDescent="0.25">
      <c r="G476" s="21" t="s">
        <v>560</v>
      </c>
      <c r="H476" s="11">
        <v>1</v>
      </c>
      <c r="I476" s="20"/>
    </row>
    <row r="477" spans="7:9" ht="45" x14ac:dyDescent="0.25">
      <c r="G477" s="21" t="s">
        <v>49</v>
      </c>
      <c r="H477" s="11">
        <v>1</v>
      </c>
      <c r="I477" s="20"/>
    </row>
    <row r="478" spans="7:9" x14ac:dyDescent="0.25">
      <c r="G478" s="21" t="s">
        <v>346</v>
      </c>
      <c r="H478" s="11">
        <v>1</v>
      </c>
      <c r="I478" s="20"/>
    </row>
    <row r="479" spans="7:9" x14ac:dyDescent="0.25">
      <c r="G479" s="21" t="s">
        <v>77</v>
      </c>
      <c r="H479" s="11">
        <v>1</v>
      </c>
      <c r="I479" s="20"/>
    </row>
    <row r="480" spans="7:9" ht="30" x14ac:dyDescent="0.25">
      <c r="G480" s="21" t="s">
        <v>12</v>
      </c>
      <c r="H480" s="11">
        <v>1</v>
      </c>
      <c r="I480" s="20"/>
    </row>
    <row r="481" spans="7:9" x14ac:dyDescent="0.25">
      <c r="G481" s="21" t="s">
        <v>465</v>
      </c>
      <c r="H481" s="11">
        <v>1</v>
      </c>
      <c r="I481" s="20"/>
    </row>
    <row r="482" spans="7:9" ht="30" x14ac:dyDescent="0.25">
      <c r="G482" s="21" t="s">
        <v>467</v>
      </c>
      <c r="H482" s="11">
        <v>1</v>
      </c>
      <c r="I482" s="20"/>
    </row>
    <row r="483" spans="7:9" ht="30" x14ac:dyDescent="0.25">
      <c r="G483" s="21" t="s">
        <v>248</v>
      </c>
      <c r="H483" s="11">
        <v>1</v>
      </c>
      <c r="I483" s="20"/>
    </row>
    <row r="484" spans="7:9" ht="30" x14ac:dyDescent="0.25">
      <c r="G484" s="21" t="s">
        <v>423</v>
      </c>
      <c r="H484" s="11">
        <v>1</v>
      </c>
      <c r="I484" s="20"/>
    </row>
    <row r="485" spans="7:9" ht="30" x14ac:dyDescent="0.25">
      <c r="G485" s="21" t="s">
        <v>206</v>
      </c>
      <c r="H485" s="11">
        <v>1</v>
      </c>
      <c r="I485" s="20"/>
    </row>
    <row r="486" spans="7:9" ht="60" x14ac:dyDescent="0.25">
      <c r="G486" s="21" t="s">
        <v>151</v>
      </c>
      <c r="H486" s="11">
        <v>1</v>
      </c>
      <c r="I486" s="20"/>
    </row>
    <row r="487" spans="7:9" ht="45" x14ac:dyDescent="0.25">
      <c r="G487" s="21" t="s">
        <v>236</v>
      </c>
      <c r="H487" s="11">
        <v>1</v>
      </c>
      <c r="I487" s="20"/>
    </row>
    <row r="488" spans="7:9" ht="60" x14ac:dyDescent="0.25">
      <c r="G488" s="21" t="s">
        <v>544</v>
      </c>
      <c r="H488" s="11">
        <v>1</v>
      </c>
      <c r="I488" s="20"/>
    </row>
    <row r="489" spans="7:9" x14ac:dyDescent="0.25">
      <c r="G489" s="21" t="s">
        <v>95</v>
      </c>
      <c r="H489" s="11">
        <v>1</v>
      </c>
      <c r="I489" s="20"/>
    </row>
    <row r="490" spans="7:9" ht="60" x14ac:dyDescent="0.25">
      <c r="G490" s="21" t="s">
        <v>431</v>
      </c>
      <c r="H490" s="11">
        <v>1</v>
      </c>
      <c r="I490" s="20"/>
    </row>
    <row r="491" spans="7:9" ht="30" x14ac:dyDescent="0.25">
      <c r="G491" s="21" t="s">
        <v>13</v>
      </c>
      <c r="H491" s="11">
        <v>1</v>
      </c>
      <c r="I491" s="20"/>
    </row>
    <row r="492" spans="7:9" ht="60" x14ac:dyDescent="0.25">
      <c r="G492" s="21" t="s">
        <v>60</v>
      </c>
      <c r="H492" s="11">
        <v>1</v>
      </c>
      <c r="I492" s="20"/>
    </row>
    <row r="493" spans="7:9" x14ac:dyDescent="0.25">
      <c r="G493" s="21" t="s">
        <v>167</v>
      </c>
      <c r="H493" s="11">
        <v>1</v>
      </c>
      <c r="I493" s="20"/>
    </row>
    <row r="494" spans="7:9" x14ac:dyDescent="0.25">
      <c r="G494" s="21" t="s">
        <v>244</v>
      </c>
      <c r="H494" s="11">
        <v>1</v>
      </c>
      <c r="I494" s="20"/>
    </row>
    <row r="495" spans="7:9" x14ac:dyDescent="0.25">
      <c r="G495" s="21" t="s">
        <v>205</v>
      </c>
      <c r="H495" s="11">
        <v>1</v>
      </c>
      <c r="I495" s="20"/>
    </row>
    <row r="496" spans="7:9" x14ac:dyDescent="0.25">
      <c r="G496" s="21" t="s">
        <v>539</v>
      </c>
      <c r="H496" s="11">
        <v>1</v>
      </c>
      <c r="I496" s="20"/>
    </row>
    <row r="497" spans="7:9" x14ac:dyDescent="0.25">
      <c r="G497" s="21" t="s">
        <v>519</v>
      </c>
      <c r="H497" s="11">
        <v>1</v>
      </c>
      <c r="I497" s="20"/>
    </row>
    <row r="498" spans="7:9" x14ac:dyDescent="0.25">
      <c r="G498" s="21" t="s">
        <v>280</v>
      </c>
      <c r="H498" s="11">
        <v>1</v>
      </c>
      <c r="I498" s="20"/>
    </row>
    <row r="499" spans="7:9" x14ac:dyDescent="0.25">
      <c r="G499" s="21" t="s">
        <v>508</v>
      </c>
      <c r="H499" s="11">
        <v>1</v>
      </c>
      <c r="I499" s="20"/>
    </row>
    <row r="500" spans="7:9" x14ac:dyDescent="0.25">
      <c r="G500" s="21" t="s">
        <v>382</v>
      </c>
      <c r="H500" s="11">
        <v>1</v>
      </c>
      <c r="I500" s="20"/>
    </row>
    <row r="501" spans="7:9" x14ac:dyDescent="0.25">
      <c r="G501" s="21" t="s">
        <v>324</v>
      </c>
      <c r="H501" s="11">
        <v>1</v>
      </c>
      <c r="I501" s="20"/>
    </row>
    <row r="502" spans="7:9" x14ac:dyDescent="0.25">
      <c r="G502" s="21" t="s">
        <v>496</v>
      </c>
      <c r="H502" s="11">
        <v>1</v>
      </c>
      <c r="I502" s="20"/>
    </row>
    <row r="503" spans="7:9" x14ac:dyDescent="0.25">
      <c r="G503" s="21" t="s">
        <v>99</v>
      </c>
      <c r="H503" s="11">
        <v>1</v>
      </c>
      <c r="I503" s="20"/>
    </row>
    <row r="504" spans="7:9" x14ac:dyDescent="0.25">
      <c r="G504" s="21" t="s">
        <v>443</v>
      </c>
      <c r="H504" s="11">
        <v>2</v>
      </c>
      <c r="I504" s="20"/>
    </row>
    <row r="505" spans="7:9" x14ac:dyDescent="0.25">
      <c r="G505" s="21" t="s">
        <v>398</v>
      </c>
      <c r="H505" s="11">
        <v>1</v>
      </c>
      <c r="I505" s="20"/>
    </row>
    <row r="506" spans="7:9" ht="30" x14ac:dyDescent="0.25">
      <c r="G506" s="21" t="s">
        <v>390</v>
      </c>
      <c r="H506" s="11">
        <v>1</v>
      </c>
      <c r="I506" s="20"/>
    </row>
    <row r="507" spans="7:9" ht="45" x14ac:dyDescent="0.25">
      <c r="G507" s="21" t="s">
        <v>160</v>
      </c>
      <c r="H507" s="11">
        <v>1</v>
      </c>
      <c r="I507" s="20"/>
    </row>
    <row r="508" spans="7:9" ht="75" x14ac:dyDescent="0.25">
      <c r="G508" s="21" t="s">
        <v>439</v>
      </c>
      <c r="H508" s="11">
        <v>1</v>
      </c>
      <c r="I508" s="20"/>
    </row>
    <row r="509" spans="7:9" ht="105" x14ac:dyDescent="0.25">
      <c r="G509" s="21" t="s">
        <v>234</v>
      </c>
      <c r="H509" s="11">
        <v>1</v>
      </c>
      <c r="I509" s="20"/>
    </row>
    <row r="510" spans="7:9" ht="30" x14ac:dyDescent="0.25">
      <c r="G510" s="21" t="s">
        <v>180</v>
      </c>
      <c r="H510" s="11">
        <v>1</v>
      </c>
      <c r="I510" s="20"/>
    </row>
    <row r="511" spans="7:9" ht="30" x14ac:dyDescent="0.25">
      <c r="G511" s="21" t="s">
        <v>209</v>
      </c>
      <c r="H511" s="11">
        <v>1</v>
      </c>
      <c r="I511" s="20"/>
    </row>
    <row r="512" spans="7:9" ht="30" x14ac:dyDescent="0.25">
      <c r="G512" s="21" t="s">
        <v>45</v>
      </c>
      <c r="H512" s="11">
        <v>1</v>
      </c>
      <c r="I512" s="20"/>
    </row>
    <row r="513" spans="7:9" x14ac:dyDescent="0.25">
      <c r="G513" s="21" t="s">
        <v>242</v>
      </c>
      <c r="H513" s="11">
        <v>1</v>
      </c>
      <c r="I513" s="20"/>
    </row>
    <row r="514" spans="7:9" x14ac:dyDescent="0.25">
      <c r="G514" s="21" t="s">
        <v>9</v>
      </c>
      <c r="H514" s="11">
        <v>1</v>
      </c>
      <c r="I514" s="20"/>
    </row>
    <row r="515" spans="7:9" x14ac:dyDescent="0.25">
      <c r="G515" s="21" t="s">
        <v>378</v>
      </c>
      <c r="H515" s="11">
        <v>1</v>
      </c>
      <c r="I515" s="20"/>
    </row>
    <row r="516" spans="7:9" ht="30" x14ac:dyDescent="0.25">
      <c r="G516" s="21" t="s">
        <v>475</v>
      </c>
      <c r="H516" s="11">
        <v>1</v>
      </c>
      <c r="I516" s="20"/>
    </row>
    <row r="517" spans="7:9" x14ac:dyDescent="0.25">
      <c r="G517" s="21" t="s">
        <v>269</v>
      </c>
      <c r="H517" s="11">
        <v>1</v>
      </c>
      <c r="I517" s="20"/>
    </row>
    <row r="518" spans="7:9" x14ac:dyDescent="0.25">
      <c r="G518" s="21" t="s">
        <v>58</v>
      </c>
      <c r="H518" s="11">
        <v>2</v>
      </c>
      <c r="I518" s="20"/>
    </row>
    <row r="519" spans="7:9" x14ac:dyDescent="0.25">
      <c r="G519" s="21" t="s">
        <v>361</v>
      </c>
      <c r="H519" s="11">
        <v>1</v>
      </c>
      <c r="I519" s="20"/>
    </row>
    <row r="520" spans="7:9" ht="45" x14ac:dyDescent="0.25">
      <c r="G520" s="21" t="s">
        <v>276</v>
      </c>
      <c r="H520" s="11">
        <v>1</v>
      </c>
      <c r="I520" s="20"/>
    </row>
    <row r="521" spans="7:9" ht="30" x14ac:dyDescent="0.25">
      <c r="G521" s="21" t="s">
        <v>516</v>
      </c>
      <c r="H521" s="11">
        <v>1</v>
      </c>
      <c r="I521" s="20"/>
    </row>
    <row r="522" spans="7:9" x14ac:dyDescent="0.25">
      <c r="G522" s="21" t="s">
        <v>358</v>
      </c>
      <c r="H522" s="11">
        <v>1</v>
      </c>
      <c r="I522" s="20"/>
    </row>
    <row r="523" spans="7:9" x14ac:dyDescent="0.25">
      <c r="G523" s="21" t="s">
        <v>32</v>
      </c>
      <c r="H523" s="11">
        <v>2</v>
      </c>
      <c r="I523" s="20"/>
    </row>
    <row r="524" spans="7:9" x14ac:dyDescent="0.25">
      <c r="G524" s="21" t="s">
        <v>518</v>
      </c>
      <c r="H524" s="11">
        <v>1</v>
      </c>
      <c r="I524" s="20"/>
    </row>
    <row r="525" spans="7:9" x14ac:dyDescent="0.25">
      <c r="G525" s="21" t="s">
        <v>326</v>
      </c>
      <c r="H525" s="11">
        <v>1</v>
      </c>
      <c r="I525" s="20"/>
    </row>
    <row r="526" spans="7:9" x14ac:dyDescent="0.25">
      <c r="G526" s="21" t="s">
        <v>330</v>
      </c>
      <c r="H526" s="11">
        <v>1</v>
      </c>
      <c r="I526" s="20"/>
    </row>
    <row r="527" spans="7:9" ht="30" x14ac:dyDescent="0.25">
      <c r="G527" s="21" t="s">
        <v>51</v>
      </c>
      <c r="H527" s="11">
        <v>1</v>
      </c>
      <c r="I527" s="20"/>
    </row>
    <row r="528" spans="7:9" x14ac:dyDescent="0.25">
      <c r="G528" s="21" t="s">
        <v>356</v>
      </c>
      <c r="H528" s="11">
        <v>1</v>
      </c>
      <c r="I528" s="20"/>
    </row>
    <row r="529" spans="7:9" x14ac:dyDescent="0.25">
      <c r="G529" s="21" t="s">
        <v>186</v>
      </c>
      <c r="H529" s="11">
        <v>1</v>
      </c>
      <c r="I529" s="20"/>
    </row>
    <row r="530" spans="7:9" x14ac:dyDescent="0.25">
      <c r="G530" s="21" t="s">
        <v>514</v>
      </c>
      <c r="H530" s="11">
        <v>1</v>
      </c>
      <c r="I530" s="20"/>
    </row>
    <row r="531" spans="7:9" ht="30" x14ac:dyDescent="0.25">
      <c r="G531" s="21" t="s">
        <v>419</v>
      </c>
      <c r="H531" s="11">
        <v>1</v>
      </c>
      <c r="I531" s="20"/>
    </row>
    <row r="532" spans="7:9" x14ac:dyDescent="0.25">
      <c r="G532" s="21" t="s">
        <v>338</v>
      </c>
      <c r="H532" s="11">
        <v>1</v>
      </c>
      <c r="I532" s="20"/>
    </row>
    <row r="533" spans="7:9" x14ac:dyDescent="0.25">
      <c r="G533" s="21" t="s">
        <v>185</v>
      </c>
      <c r="H533" s="11">
        <v>1</v>
      </c>
      <c r="I533" s="20"/>
    </row>
    <row r="534" spans="7:9" x14ac:dyDescent="0.25">
      <c r="G534" s="21" t="s">
        <v>184</v>
      </c>
      <c r="H534" s="11">
        <v>1</v>
      </c>
      <c r="I534" s="20"/>
    </row>
    <row r="535" spans="7:9" x14ac:dyDescent="0.25">
      <c r="G535" s="21" t="s">
        <v>416</v>
      </c>
      <c r="H535" s="11">
        <v>1</v>
      </c>
      <c r="I535" s="20"/>
    </row>
    <row r="536" spans="7:9" x14ac:dyDescent="0.25">
      <c r="G536" s="21" t="s">
        <v>295</v>
      </c>
      <c r="H536" s="11">
        <v>1</v>
      </c>
      <c r="I536" s="20"/>
    </row>
    <row r="537" spans="7:9" x14ac:dyDescent="0.25">
      <c r="G537" s="21" t="s">
        <v>362</v>
      </c>
      <c r="H537" s="11">
        <v>2</v>
      </c>
      <c r="I537" s="20"/>
    </row>
    <row r="538" spans="7:9" x14ac:dyDescent="0.25">
      <c r="G538" s="21" t="s">
        <v>363</v>
      </c>
      <c r="H538" s="11">
        <v>1</v>
      </c>
      <c r="I538" s="20"/>
    </row>
    <row r="539" spans="7:9" ht="30" x14ac:dyDescent="0.25">
      <c r="G539" s="21" t="s">
        <v>335</v>
      </c>
      <c r="H539" s="11">
        <v>1</v>
      </c>
      <c r="I539" s="20"/>
    </row>
    <row r="540" spans="7:9" x14ac:dyDescent="0.25">
      <c r="G540" s="21" t="s">
        <v>490</v>
      </c>
      <c r="H540" s="11">
        <v>1</v>
      </c>
      <c r="I540" s="20"/>
    </row>
    <row r="541" spans="7:9" ht="60" x14ac:dyDescent="0.25">
      <c r="G541" s="21" t="s">
        <v>264</v>
      </c>
      <c r="H541" s="11">
        <v>1</v>
      </c>
      <c r="I541" s="20"/>
    </row>
    <row r="542" spans="7:9" x14ac:dyDescent="0.25">
      <c r="G542" s="21" t="s">
        <v>413</v>
      </c>
      <c r="H542" s="11">
        <v>1</v>
      </c>
      <c r="I542" s="20"/>
    </row>
    <row r="543" spans="7:9" x14ac:dyDescent="0.25">
      <c r="G543" s="21" t="s">
        <v>270</v>
      </c>
      <c r="H543" s="11">
        <v>1</v>
      </c>
      <c r="I543" s="20"/>
    </row>
    <row r="544" spans="7:9" x14ac:dyDescent="0.25">
      <c r="G544" s="21" t="s">
        <v>334</v>
      </c>
      <c r="H544" s="11">
        <v>1</v>
      </c>
      <c r="I544" s="20"/>
    </row>
    <row r="545" spans="7:9" x14ac:dyDescent="0.25">
      <c r="G545" s="21" t="s">
        <v>517</v>
      </c>
      <c r="H545" s="11">
        <v>1</v>
      </c>
      <c r="I545" s="20"/>
    </row>
    <row r="546" spans="7:9" x14ac:dyDescent="0.25">
      <c r="G546" s="21" t="s">
        <v>16</v>
      </c>
      <c r="H546" s="11">
        <v>1</v>
      </c>
      <c r="I546" s="20"/>
    </row>
    <row r="547" spans="7:9" x14ac:dyDescent="0.25">
      <c r="G547" s="21" t="s">
        <v>323</v>
      </c>
      <c r="H547" s="11">
        <v>3</v>
      </c>
      <c r="I547" s="20"/>
    </row>
    <row r="548" spans="7:9" x14ac:dyDescent="0.25">
      <c r="G548" s="21" t="s">
        <v>146</v>
      </c>
      <c r="H548" s="11">
        <v>1</v>
      </c>
      <c r="I548" s="20"/>
    </row>
    <row r="549" spans="7:9" x14ac:dyDescent="0.25">
      <c r="G549" s="21" t="s">
        <v>513</v>
      </c>
      <c r="H549" s="11">
        <v>1</v>
      </c>
      <c r="I549" s="20"/>
    </row>
    <row r="550" spans="7:9" ht="30" x14ac:dyDescent="0.25">
      <c r="G550" s="21" t="s">
        <v>277</v>
      </c>
      <c r="H550" s="11">
        <v>1</v>
      </c>
      <c r="I550" s="20"/>
    </row>
    <row r="551" spans="7:9" x14ac:dyDescent="0.25">
      <c r="G551" s="21" t="s">
        <v>511</v>
      </c>
      <c r="H551" s="11">
        <v>1</v>
      </c>
      <c r="I551" s="20"/>
    </row>
    <row r="552" spans="7:9" ht="45" x14ac:dyDescent="0.25">
      <c r="G552" s="21" t="s">
        <v>409</v>
      </c>
      <c r="H552" s="11">
        <v>1</v>
      </c>
      <c r="I552" s="20"/>
    </row>
    <row r="553" spans="7:9" x14ac:dyDescent="0.25">
      <c r="G553" s="21" t="s">
        <v>506</v>
      </c>
      <c r="H553" s="11">
        <v>1</v>
      </c>
      <c r="I553" s="20"/>
    </row>
    <row r="554" spans="7:9" ht="30" x14ac:dyDescent="0.25">
      <c r="G554" s="21" t="s">
        <v>274</v>
      </c>
      <c r="H554" s="11">
        <v>1</v>
      </c>
      <c r="I554" s="20"/>
    </row>
    <row r="555" spans="7:9" x14ac:dyDescent="0.25">
      <c r="G555" s="21" t="s">
        <v>340</v>
      </c>
      <c r="H555" s="11">
        <v>1</v>
      </c>
      <c r="I555" s="20"/>
    </row>
    <row r="556" spans="7:9" x14ac:dyDescent="0.25">
      <c r="G556" s="21" t="s">
        <v>559</v>
      </c>
      <c r="H556" s="11">
        <v>1</v>
      </c>
      <c r="I556" s="20"/>
    </row>
    <row r="557" spans="7:9" x14ac:dyDescent="0.25">
      <c r="G557" s="21" t="s">
        <v>181</v>
      </c>
      <c r="H557" s="11">
        <v>1</v>
      </c>
      <c r="I557" s="20"/>
    </row>
    <row r="558" spans="7:9" x14ac:dyDescent="0.25">
      <c r="G558" s="21" t="s">
        <v>159</v>
      </c>
      <c r="H558" s="11">
        <v>1</v>
      </c>
      <c r="I558" s="20"/>
    </row>
    <row r="559" spans="7:9" x14ac:dyDescent="0.25">
      <c r="G559" s="21" t="s">
        <v>171</v>
      </c>
      <c r="H559" s="11">
        <v>1</v>
      </c>
      <c r="I559" s="20"/>
    </row>
    <row r="560" spans="7:9" x14ac:dyDescent="0.25">
      <c r="G560" s="21" t="s">
        <v>458</v>
      </c>
      <c r="H560" s="11">
        <v>1</v>
      </c>
      <c r="I560" s="20"/>
    </row>
    <row r="561" spans="7:9" x14ac:dyDescent="0.25">
      <c r="G561" s="21" t="s">
        <v>140</v>
      </c>
      <c r="H561" s="11">
        <v>1</v>
      </c>
      <c r="I561" s="20"/>
    </row>
    <row r="562" spans="7:9" ht="30" x14ac:dyDescent="0.25">
      <c r="G562" s="21" t="s">
        <v>148</v>
      </c>
      <c r="H562" s="11">
        <v>1</v>
      </c>
      <c r="I562" s="20"/>
    </row>
    <row r="563" spans="7:9" x14ac:dyDescent="0.25">
      <c r="G563" s="21" t="s">
        <v>487</v>
      </c>
      <c r="H563" s="11">
        <v>1</v>
      </c>
      <c r="I563" s="20"/>
    </row>
    <row r="564" spans="7:9" x14ac:dyDescent="0.25">
      <c r="G564" s="21" t="s">
        <v>249</v>
      </c>
      <c r="H564" s="11">
        <v>1</v>
      </c>
      <c r="I564" s="20"/>
    </row>
    <row r="565" spans="7:9" x14ac:dyDescent="0.25">
      <c r="G565" s="21" t="s">
        <v>347</v>
      </c>
      <c r="H565" s="11">
        <v>1</v>
      </c>
      <c r="I565" s="20"/>
    </row>
    <row r="566" spans="7:9" ht="30" x14ac:dyDescent="0.25">
      <c r="G566" s="21" t="s">
        <v>552</v>
      </c>
      <c r="H566" s="11">
        <v>1</v>
      </c>
      <c r="I566" s="20"/>
    </row>
    <row r="567" spans="7:9" x14ac:dyDescent="0.25">
      <c r="G567" s="21" t="s">
        <v>163</v>
      </c>
      <c r="H567" s="11">
        <v>1</v>
      </c>
      <c r="I567" s="20"/>
    </row>
    <row r="568" spans="7:9" ht="75" x14ac:dyDescent="0.25">
      <c r="G568" s="21" t="s">
        <v>477</v>
      </c>
      <c r="H568" s="11">
        <v>1</v>
      </c>
      <c r="I568" s="20"/>
    </row>
    <row r="569" spans="7:9" ht="75" x14ac:dyDescent="0.25">
      <c r="G569" s="21" t="s">
        <v>260</v>
      </c>
      <c r="H569" s="11">
        <v>1</v>
      </c>
      <c r="I569" s="20"/>
    </row>
    <row r="570" spans="7:9" x14ac:dyDescent="0.25">
      <c r="G570" s="21" t="s">
        <v>97</v>
      </c>
      <c r="H570" s="11">
        <v>1</v>
      </c>
      <c r="I570" s="20"/>
    </row>
    <row r="571" spans="7:9" x14ac:dyDescent="0.25">
      <c r="G571" s="21" t="s">
        <v>367</v>
      </c>
      <c r="H571" s="11">
        <v>1</v>
      </c>
      <c r="I571" s="20"/>
    </row>
    <row r="572" spans="7:9" x14ac:dyDescent="0.25">
      <c r="G572" s="21" t="s">
        <v>451</v>
      </c>
      <c r="H572" s="11">
        <v>1</v>
      </c>
      <c r="I572" s="20"/>
    </row>
    <row r="573" spans="7:9" x14ac:dyDescent="0.25">
      <c r="G573" s="21" t="s">
        <v>584</v>
      </c>
      <c r="H573" s="11">
        <v>4</v>
      </c>
      <c r="I573" s="20"/>
    </row>
    <row r="574" spans="7:9" x14ac:dyDescent="0.25">
      <c r="G574" s="13" t="s">
        <v>583</v>
      </c>
      <c r="H574" s="11">
        <v>586</v>
      </c>
      <c r="I574"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RowColHeaders="0" tabSelected="1" zoomScaleNormal="100" workbookViewId="0">
      <selection activeCell="W5" sqref="W5"/>
    </sheetView>
  </sheetViews>
  <sheetFormatPr defaultColWidth="0" defaultRowHeight="15" zeroHeight="1" x14ac:dyDescent="0.25"/>
  <cols>
    <col min="1" max="1" width="5.7109375" customWidth="1"/>
    <col min="2" max="2" width="2" customWidth="1"/>
    <col min="3" max="3" width="1.5703125" customWidth="1"/>
    <col min="4" max="20" width="9.140625" customWidth="1"/>
    <col min="21" max="21" width="9.7109375" customWidth="1"/>
    <col min="22" max="22" width="1.85546875" customWidth="1"/>
    <col min="23" max="23" width="6.85546875" customWidth="1"/>
    <col min="24" max="16384" width="9.140625" hidden="1"/>
  </cols>
  <sheetData>
    <row r="1" spans="1:23" x14ac:dyDescent="0.25">
      <c r="A1" s="22"/>
      <c r="B1" s="22"/>
      <c r="C1" s="22"/>
      <c r="D1" s="22"/>
      <c r="E1" s="22"/>
      <c r="F1" s="22"/>
      <c r="G1" s="22"/>
      <c r="H1" s="22"/>
      <c r="I1" s="22"/>
      <c r="J1" s="22"/>
      <c r="K1" s="22"/>
      <c r="L1" s="22"/>
      <c r="M1" s="22"/>
      <c r="N1" s="22"/>
      <c r="O1" s="22"/>
      <c r="P1" s="22"/>
      <c r="Q1" s="22"/>
      <c r="R1" s="22"/>
      <c r="S1" s="22"/>
      <c r="T1" s="22"/>
      <c r="U1" s="22"/>
      <c r="V1" s="22"/>
      <c r="W1" s="22"/>
    </row>
    <row r="2" spans="1:23" x14ac:dyDescent="0.25">
      <c r="A2" s="22"/>
      <c r="B2" s="22"/>
      <c r="C2" s="22"/>
      <c r="D2" s="22"/>
      <c r="E2" s="22"/>
      <c r="F2" s="22"/>
      <c r="G2" s="22"/>
      <c r="H2" s="22"/>
      <c r="I2" s="22"/>
      <c r="J2" s="22"/>
      <c r="K2" s="22"/>
      <c r="L2" s="22"/>
      <c r="M2" s="22"/>
      <c r="N2" s="22"/>
      <c r="O2" s="22"/>
      <c r="P2" s="22"/>
      <c r="Q2" s="22"/>
      <c r="R2" s="22"/>
      <c r="S2" s="22"/>
      <c r="T2" s="22"/>
      <c r="U2" s="22"/>
      <c r="V2" s="22"/>
      <c r="W2" s="22"/>
    </row>
    <row r="3" spans="1:23" x14ac:dyDescent="0.25">
      <c r="A3" s="22"/>
      <c r="B3" s="22"/>
      <c r="C3" s="22"/>
      <c r="D3" s="22"/>
      <c r="E3" s="22"/>
      <c r="F3" s="22"/>
      <c r="G3" s="22"/>
      <c r="H3" s="22"/>
      <c r="I3" s="22"/>
      <c r="J3" s="22"/>
      <c r="K3" s="22"/>
      <c r="L3" s="22"/>
      <c r="M3" s="22"/>
      <c r="N3" s="22"/>
      <c r="O3" s="22"/>
      <c r="P3" s="22"/>
      <c r="Q3" s="22"/>
      <c r="R3" s="22"/>
      <c r="S3" s="22"/>
      <c r="T3" s="22"/>
      <c r="U3" s="22"/>
      <c r="V3" s="22"/>
      <c r="W3" s="22"/>
    </row>
    <row r="4" spans="1:23" x14ac:dyDescent="0.25">
      <c r="A4" s="22"/>
      <c r="B4" s="22"/>
      <c r="C4" s="22"/>
      <c r="D4" s="22"/>
      <c r="E4" s="22"/>
      <c r="F4" s="22"/>
      <c r="G4" s="22"/>
      <c r="H4" s="22"/>
      <c r="I4" s="22"/>
      <c r="J4" s="22"/>
      <c r="K4" s="22"/>
      <c r="L4" s="22"/>
      <c r="M4" s="22"/>
      <c r="N4" s="22"/>
      <c r="O4" s="22"/>
      <c r="P4" s="22"/>
      <c r="Q4" s="22"/>
      <c r="R4" s="22"/>
      <c r="S4" s="22"/>
      <c r="T4" s="22"/>
      <c r="U4" s="22"/>
      <c r="V4" s="22"/>
      <c r="W4" s="22"/>
    </row>
    <row r="5" spans="1:23" x14ac:dyDescent="0.25">
      <c r="A5" s="22"/>
      <c r="B5" s="22"/>
      <c r="C5" s="22"/>
      <c r="D5" s="22"/>
      <c r="E5" s="22"/>
      <c r="F5" s="22"/>
      <c r="G5" s="22"/>
      <c r="H5" s="22"/>
      <c r="I5" s="22"/>
      <c r="J5" s="22"/>
      <c r="K5" s="22"/>
      <c r="L5" s="22"/>
      <c r="M5" s="22"/>
      <c r="N5" s="22"/>
      <c r="O5" s="22"/>
      <c r="P5" s="22"/>
      <c r="Q5" s="22"/>
      <c r="R5" s="22"/>
      <c r="S5" s="22"/>
      <c r="T5" s="22"/>
      <c r="U5" s="22"/>
      <c r="V5" s="22"/>
      <c r="W5" s="22"/>
    </row>
    <row r="6" spans="1:23" x14ac:dyDescent="0.25">
      <c r="A6" s="22"/>
      <c r="B6" s="22"/>
      <c r="C6" s="22"/>
      <c r="D6" s="22"/>
      <c r="E6" s="22"/>
      <c r="F6" s="22"/>
      <c r="G6" s="22"/>
      <c r="H6" s="22"/>
      <c r="I6" s="22"/>
      <c r="J6" s="22"/>
      <c r="K6" s="22"/>
      <c r="L6" s="22"/>
      <c r="M6" s="22"/>
      <c r="N6" s="22"/>
      <c r="O6" s="22"/>
      <c r="P6" s="22"/>
      <c r="Q6" s="22"/>
      <c r="R6" s="22"/>
      <c r="S6" s="22"/>
      <c r="T6" s="22"/>
      <c r="U6" s="22"/>
      <c r="V6" s="22"/>
      <c r="W6" s="22"/>
    </row>
    <row r="7" spans="1:23" x14ac:dyDescent="0.25">
      <c r="A7" s="22"/>
      <c r="B7" s="22"/>
      <c r="C7" s="22"/>
      <c r="D7" s="22"/>
      <c r="E7" s="22"/>
      <c r="F7" s="22"/>
      <c r="G7" s="22"/>
      <c r="H7" s="22"/>
      <c r="I7" s="22"/>
      <c r="J7" s="22"/>
      <c r="K7" s="22"/>
      <c r="L7" s="22"/>
      <c r="M7" s="22"/>
      <c r="N7" s="22"/>
      <c r="O7" s="22"/>
      <c r="P7" s="22"/>
      <c r="Q7" s="22"/>
      <c r="R7" s="22"/>
      <c r="S7" s="22"/>
      <c r="T7" s="22"/>
      <c r="U7" s="22"/>
      <c r="V7" s="22"/>
      <c r="W7" s="22"/>
    </row>
    <row r="8" spans="1:23" x14ac:dyDescent="0.25">
      <c r="A8" s="22"/>
      <c r="B8" s="22"/>
      <c r="C8" s="22"/>
      <c r="D8" s="22"/>
      <c r="E8" s="22"/>
      <c r="F8" s="22"/>
      <c r="G8" s="22"/>
      <c r="H8" s="22"/>
      <c r="I8" s="22"/>
      <c r="J8" s="22"/>
      <c r="K8" s="22"/>
      <c r="L8" s="22"/>
      <c r="M8" s="22"/>
      <c r="N8" s="22"/>
      <c r="O8" s="22"/>
      <c r="P8" s="22"/>
      <c r="Q8" s="22"/>
      <c r="R8" s="22"/>
      <c r="S8" s="22"/>
      <c r="T8" s="22"/>
      <c r="U8" s="22"/>
      <c r="V8" s="22"/>
      <c r="W8" s="22"/>
    </row>
    <row r="9" spans="1:23" x14ac:dyDescent="0.25">
      <c r="A9" s="22"/>
      <c r="B9" s="22"/>
      <c r="C9" s="22"/>
      <c r="D9" s="22"/>
      <c r="E9" s="22"/>
      <c r="F9" s="22"/>
      <c r="G9" s="22"/>
      <c r="H9" s="22"/>
      <c r="I9" s="22"/>
      <c r="J9" s="22"/>
      <c r="K9" s="22"/>
      <c r="L9" s="22"/>
      <c r="M9" s="22"/>
      <c r="N9" s="22"/>
      <c r="O9" s="22"/>
      <c r="P9" s="22"/>
      <c r="Q9" s="22"/>
      <c r="R9" s="22"/>
      <c r="S9" s="22"/>
      <c r="T9" s="22"/>
      <c r="U9" s="22"/>
      <c r="V9" s="22"/>
      <c r="W9" s="22"/>
    </row>
    <row r="10" spans="1:23" x14ac:dyDescent="0.25">
      <c r="A10" s="22"/>
      <c r="B10" s="22"/>
      <c r="C10" s="22"/>
      <c r="D10" s="22"/>
      <c r="E10" s="22"/>
      <c r="F10" s="22"/>
      <c r="G10" s="22"/>
      <c r="H10" s="22"/>
      <c r="I10" s="22"/>
      <c r="J10" s="22"/>
      <c r="K10" s="22"/>
      <c r="L10" s="22"/>
      <c r="M10" s="22"/>
      <c r="N10" s="22"/>
      <c r="O10" s="22"/>
      <c r="P10" s="22"/>
      <c r="Q10" s="22"/>
      <c r="R10" s="22"/>
      <c r="S10" s="22"/>
      <c r="T10" s="22"/>
      <c r="U10" s="22"/>
      <c r="V10" s="22"/>
      <c r="W10" s="22"/>
    </row>
    <row r="11" spans="1:23" x14ac:dyDescent="0.25">
      <c r="A11" s="22"/>
      <c r="B11" s="22"/>
      <c r="C11" s="22"/>
      <c r="D11" s="22"/>
      <c r="E11" s="22"/>
      <c r="F11" s="22"/>
      <c r="G11" s="22"/>
      <c r="H11" s="22"/>
      <c r="I11" s="22"/>
      <c r="J11" s="22"/>
      <c r="K11" s="22"/>
      <c r="L11" s="22"/>
      <c r="M11" s="22"/>
      <c r="N11" s="22"/>
      <c r="O11" s="22"/>
      <c r="P11" s="22"/>
      <c r="Q11" s="22"/>
      <c r="R11" s="22"/>
      <c r="S11" s="22"/>
      <c r="T11" s="22"/>
      <c r="U11" s="22"/>
      <c r="V11" s="22"/>
      <c r="W11" s="22"/>
    </row>
    <row r="12" spans="1:23" x14ac:dyDescent="0.25">
      <c r="A12" s="22"/>
      <c r="B12" s="22"/>
      <c r="C12" s="22"/>
      <c r="D12" s="22"/>
      <c r="E12" s="22"/>
      <c r="F12" s="22"/>
      <c r="G12" s="22"/>
      <c r="H12" s="22"/>
      <c r="I12" s="22"/>
      <c r="J12" s="22"/>
      <c r="K12" s="22"/>
      <c r="L12" s="22"/>
      <c r="M12" s="22"/>
      <c r="N12" s="22"/>
      <c r="O12" s="22"/>
      <c r="P12" s="22"/>
      <c r="Q12" s="22"/>
      <c r="R12" s="22"/>
      <c r="S12" s="22"/>
      <c r="T12" s="22"/>
      <c r="U12" s="22"/>
      <c r="V12" s="22"/>
      <c r="W12" s="22"/>
    </row>
    <row r="13" spans="1:23" x14ac:dyDescent="0.25">
      <c r="A13" s="22"/>
      <c r="B13" s="22"/>
      <c r="C13" s="22"/>
      <c r="D13" s="22"/>
      <c r="E13" s="22"/>
      <c r="F13" s="22"/>
      <c r="G13" s="22"/>
      <c r="H13" s="22"/>
      <c r="I13" s="22"/>
      <c r="J13" s="22"/>
      <c r="K13" s="22"/>
      <c r="L13" s="22"/>
      <c r="M13" s="22"/>
      <c r="N13" s="22"/>
      <c r="O13" s="22"/>
      <c r="P13" s="22"/>
      <c r="Q13" s="22"/>
      <c r="R13" s="22"/>
      <c r="S13" s="22"/>
      <c r="T13" s="22"/>
      <c r="U13" s="22"/>
      <c r="V13" s="22"/>
      <c r="W13" s="22"/>
    </row>
    <row r="14" spans="1:23" x14ac:dyDescent="0.25">
      <c r="A14" s="22"/>
      <c r="B14" s="22"/>
      <c r="C14" s="22"/>
      <c r="D14" s="22"/>
      <c r="E14" s="22"/>
      <c r="F14" s="22"/>
      <c r="G14" s="22"/>
      <c r="H14" s="22"/>
      <c r="I14" s="22"/>
      <c r="J14" s="22"/>
      <c r="K14" s="22"/>
      <c r="L14" s="22"/>
      <c r="M14" s="22"/>
      <c r="N14" s="22"/>
      <c r="O14" s="22"/>
      <c r="P14" s="22"/>
      <c r="Q14" s="22"/>
      <c r="R14" s="22"/>
      <c r="S14" s="22"/>
      <c r="T14" s="22"/>
      <c r="U14" s="22"/>
      <c r="V14" s="22"/>
      <c r="W14" s="22"/>
    </row>
    <row r="15" spans="1:23" x14ac:dyDescent="0.25">
      <c r="A15" s="22"/>
      <c r="B15" s="22"/>
      <c r="C15" s="22"/>
      <c r="D15" s="22"/>
      <c r="E15" s="22"/>
      <c r="F15" s="22"/>
      <c r="G15" s="22"/>
      <c r="H15" s="22"/>
      <c r="I15" s="22"/>
      <c r="J15" s="22"/>
      <c r="K15" s="22"/>
      <c r="L15" s="22"/>
      <c r="M15" s="22"/>
      <c r="N15" s="22"/>
      <c r="O15" s="22"/>
      <c r="P15" s="22"/>
      <c r="Q15" s="22"/>
      <c r="R15" s="22"/>
      <c r="S15" s="22"/>
      <c r="T15" s="22"/>
      <c r="U15" s="22"/>
      <c r="V15" s="22"/>
      <c r="W15" s="22"/>
    </row>
    <row r="16" spans="1:23" x14ac:dyDescent="0.25">
      <c r="A16" s="22"/>
      <c r="B16" s="22"/>
      <c r="C16" s="22"/>
      <c r="D16" s="22"/>
      <c r="E16" s="22"/>
      <c r="F16" s="22"/>
      <c r="G16" s="22"/>
      <c r="H16" s="22"/>
      <c r="I16" s="22"/>
      <c r="J16" s="22"/>
      <c r="K16" s="22"/>
      <c r="L16" s="22"/>
      <c r="M16" s="22"/>
      <c r="N16" s="22"/>
      <c r="O16" s="22"/>
      <c r="P16" s="22"/>
      <c r="Q16" s="22"/>
      <c r="R16" s="22"/>
      <c r="S16" s="22"/>
      <c r="T16" s="22"/>
      <c r="U16" s="22"/>
      <c r="V16" s="22"/>
      <c r="W16" s="22"/>
    </row>
    <row r="17" spans="1:23" x14ac:dyDescent="0.25">
      <c r="A17" s="22"/>
      <c r="B17" s="22"/>
      <c r="C17" s="22"/>
      <c r="D17" s="22"/>
      <c r="E17" s="22"/>
      <c r="F17" s="22"/>
      <c r="G17" s="22"/>
      <c r="H17" s="22"/>
      <c r="I17" s="22"/>
      <c r="J17" s="22"/>
      <c r="K17" s="22"/>
      <c r="L17" s="22"/>
      <c r="M17" s="22"/>
      <c r="N17" s="22"/>
      <c r="O17" s="22"/>
      <c r="P17" s="22"/>
      <c r="Q17" s="22"/>
      <c r="R17" s="22"/>
      <c r="S17" s="22"/>
      <c r="T17" s="22"/>
      <c r="U17" s="22"/>
      <c r="V17" s="22"/>
      <c r="W17" s="22"/>
    </row>
    <row r="18" spans="1:23" x14ac:dyDescent="0.25">
      <c r="A18" s="22"/>
      <c r="B18" s="22"/>
      <c r="C18" s="22"/>
      <c r="D18" s="22"/>
      <c r="E18" s="22"/>
      <c r="F18" s="22"/>
      <c r="G18" s="22"/>
      <c r="H18" s="22"/>
      <c r="I18" s="22"/>
      <c r="J18" s="22"/>
      <c r="K18" s="22"/>
      <c r="L18" s="22"/>
      <c r="M18" s="22"/>
      <c r="N18" s="22"/>
      <c r="O18" s="22"/>
      <c r="P18" s="22"/>
      <c r="Q18" s="22"/>
      <c r="R18" s="22"/>
      <c r="S18" s="22"/>
      <c r="T18" s="22"/>
      <c r="U18" s="22"/>
      <c r="V18" s="22"/>
      <c r="W18" s="22"/>
    </row>
    <row r="19" spans="1:23" x14ac:dyDescent="0.25">
      <c r="A19" s="22"/>
      <c r="B19" s="22"/>
      <c r="C19" s="22"/>
      <c r="D19" s="22"/>
      <c r="E19" s="22"/>
      <c r="F19" s="22"/>
      <c r="G19" s="22"/>
      <c r="H19" s="22"/>
      <c r="I19" s="22"/>
      <c r="J19" s="22"/>
      <c r="K19" s="22"/>
      <c r="L19" s="22"/>
      <c r="M19" s="22"/>
      <c r="N19" s="22"/>
      <c r="O19" s="22"/>
      <c r="P19" s="22"/>
      <c r="Q19" s="22"/>
      <c r="R19" s="22"/>
      <c r="S19" s="22"/>
      <c r="T19" s="22"/>
      <c r="U19" s="22"/>
      <c r="V19" s="22"/>
      <c r="W19" s="22"/>
    </row>
    <row r="20" spans="1:23" x14ac:dyDescent="0.25">
      <c r="A20" s="22"/>
      <c r="B20" s="22"/>
      <c r="C20" s="22"/>
      <c r="D20" s="22"/>
      <c r="E20" s="22"/>
      <c r="F20" s="22"/>
      <c r="G20" s="22"/>
      <c r="H20" s="22"/>
      <c r="I20" s="22"/>
      <c r="J20" s="22"/>
      <c r="K20" s="22"/>
      <c r="L20" s="22"/>
      <c r="M20" s="22"/>
      <c r="N20" s="22"/>
      <c r="O20" s="22"/>
      <c r="P20" s="22"/>
      <c r="Q20" s="22"/>
      <c r="R20" s="22"/>
      <c r="S20" s="22"/>
      <c r="T20" s="22"/>
      <c r="U20" s="22"/>
      <c r="V20" s="22"/>
      <c r="W20" s="22"/>
    </row>
    <row r="21" spans="1:23" x14ac:dyDescent="0.25">
      <c r="A21" s="22"/>
      <c r="B21" s="22"/>
      <c r="C21" s="22"/>
      <c r="D21" s="22"/>
      <c r="E21" s="22"/>
      <c r="F21" s="22"/>
      <c r="G21" s="22"/>
      <c r="H21" s="22"/>
      <c r="I21" s="22"/>
      <c r="J21" s="22"/>
      <c r="K21" s="22"/>
      <c r="L21" s="22"/>
      <c r="M21" s="22"/>
      <c r="N21" s="22"/>
      <c r="O21" s="22"/>
      <c r="P21" s="22"/>
      <c r="Q21" s="22"/>
      <c r="R21" s="22"/>
      <c r="S21" s="22"/>
      <c r="T21" s="22"/>
      <c r="U21" s="22"/>
      <c r="V21" s="22"/>
      <c r="W21" s="22"/>
    </row>
    <row r="22" spans="1:23" x14ac:dyDescent="0.25">
      <c r="A22" s="22"/>
      <c r="B22" s="22"/>
      <c r="C22" s="22"/>
      <c r="D22" s="22"/>
      <c r="E22" s="22"/>
      <c r="F22" s="22"/>
      <c r="G22" s="22"/>
      <c r="H22" s="22"/>
      <c r="I22" s="22"/>
      <c r="J22" s="22"/>
      <c r="K22" s="22"/>
      <c r="L22" s="22"/>
      <c r="M22" s="22"/>
      <c r="N22" s="22"/>
      <c r="O22" s="22"/>
      <c r="P22" s="22"/>
      <c r="Q22" s="22"/>
      <c r="R22" s="22"/>
      <c r="S22" s="22"/>
      <c r="T22" s="22"/>
      <c r="U22" s="22"/>
      <c r="V22" s="22"/>
      <c r="W22" s="22"/>
    </row>
    <row r="23" spans="1:23" x14ac:dyDescent="0.25">
      <c r="A23" s="22"/>
      <c r="B23" s="22"/>
      <c r="C23" s="22"/>
      <c r="D23" s="22"/>
      <c r="E23" s="22"/>
      <c r="F23" s="22"/>
      <c r="G23" s="22"/>
      <c r="H23" s="22"/>
      <c r="I23" s="22"/>
      <c r="J23" s="22"/>
      <c r="K23" s="22"/>
      <c r="L23" s="22"/>
      <c r="M23" s="22"/>
      <c r="N23" s="22"/>
      <c r="O23" s="22"/>
      <c r="P23" s="22"/>
      <c r="Q23" s="22"/>
      <c r="R23" s="22"/>
      <c r="S23" s="22"/>
      <c r="T23" s="22"/>
      <c r="U23" s="22"/>
      <c r="V23" s="22"/>
      <c r="W23" s="22"/>
    </row>
    <row r="24" spans="1:23" x14ac:dyDescent="0.25">
      <c r="A24" s="22"/>
      <c r="B24" s="22"/>
      <c r="C24" s="22"/>
      <c r="D24" s="22"/>
      <c r="E24" s="22"/>
      <c r="F24" s="22"/>
      <c r="G24" s="22"/>
      <c r="H24" s="22"/>
      <c r="I24" s="22"/>
      <c r="J24" s="22"/>
      <c r="K24" s="22"/>
      <c r="L24" s="22"/>
      <c r="M24" s="22"/>
      <c r="N24" s="22"/>
      <c r="O24" s="22"/>
      <c r="P24" s="22"/>
      <c r="Q24" s="22"/>
      <c r="R24" s="22"/>
      <c r="S24" s="22"/>
      <c r="T24" s="22"/>
      <c r="U24" s="22"/>
      <c r="V24" s="22"/>
      <c r="W24" s="22"/>
    </row>
    <row r="25" spans="1:23" x14ac:dyDescent="0.25">
      <c r="A25" s="22"/>
      <c r="B25" s="22"/>
      <c r="C25" s="22"/>
      <c r="D25" s="22"/>
      <c r="E25" s="22"/>
      <c r="F25" s="22"/>
      <c r="G25" s="22"/>
      <c r="H25" s="22"/>
      <c r="I25" s="22"/>
      <c r="J25" s="22"/>
      <c r="K25" s="22"/>
      <c r="L25" s="22"/>
      <c r="M25" s="22"/>
      <c r="N25" s="22"/>
      <c r="O25" s="22"/>
      <c r="P25" s="22"/>
      <c r="Q25" s="22"/>
      <c r="R25" s="22"/>
      <c r="S25" s="22"/>
      <c r="T25" s="22"/>
      <c r="U25" s="22"/>
      <c r="V25" s="22"/>
      <c r="W25" s="22"/>
    </row>
    <row r="26" spans="1:23" x14ac:dyDescent="0.25">
      <c r="A26" s="22"/>
      <c r="B26" s="22"/>
      <c r="C26" s="22"/>
      <c r="D26" s="22"/>
      <c r="E26" s="22"/>
      <c r="F26" s="22"/>
      <c r="G26" s="22"/>
      <c r="H26" s="22"/>
      <c r="I26" s="22"/>
      <c r="J26" s="22"/>
      <c r="K26" s="22"/>
      <c r="L26" s="22"/>
      <c r="M26" s="22"/>
      <c r="N26" s="22"/>
      <c r="O26" s="22"/>
      <c r="P26" s="22"/>
      <c r="Q26" s="22"/>
      <c r="R26" s="22"/>
      <c r="S26" s="22"/>
      <c r="T26" s="22"/>
      <c r="U26" s="22"/>
      <c r="V26" s="22"/>
      <c r="W26" s="22"/>
    </row>
    <row r="27" spans="1:23" x14ac:dyDescent="0.25">
      <c r="A27" s="22"/>
      <c r="B27" s="22"/>
      <c r="C27" s="22"/>
      <c r="D27" s="22"/>
      <c r="E27" s="22"/>
      <c r="F27" s="22"/>
      <c r="G27" s="22"/>
      <c r="H27" s="22"/>
      <c r="I27" s="22"/>
      <c r="J27" s="22"/>
      <c r="K27" s="22"/>
      <c r="L27" s="22"/>
      <c r="M27" s="22"/>
      <c r="N27" s="22"/>
      <c r="O27" s="22"/>
      <c r="P27" s="22"/>
      <c r="Q27" s="22"/>
      <c r="R27" s="22"/>
      <c r="S27" s="22"/>
      <c r="T27" s="22"/>
      <c r="U27" s="22"/>
      <c r="V27" s="22"/>
      <c r="W27" s="22"/>
    </row>
    <row r="28" spans="1:23" x14ac:dyDescent="0.25">
      <c r="A28" s="22"/>
      <c r="B28" s="22"/>
      <c r="C28" s="22"/>
      <c r="D28" s="22"/>
      <c r="E28" s="22"/>
      <c r="F28" s="22"/>
      <c r="G28" s="22"/>
      <c r="H28" s="22"/>
      <c r="I28" s="22"/>
      <c r="J28" s="22"/>
      <c r="K28" s="22"/>
      <c r="L28" s="22"/>
      <c r="M28" s="22"/>
      <c r="N28" s="22"/>
      <c r="O28" s="22"/>
      <c r="P28" s="22"/>
      <c r="Q28" s="22"/>
      <c r="R28" s="22"/>
      <c r="S28" s="22"/>
      <c r="T28" s="22"/>
      <c r="U28" s="22"/>
      <c r="V28" s="22"/>
      <c r="W28" s="22"/>
    </row>
    <row r="29" spans="1:23" x14ac:dyDescent="0.25">
      <c r="A29" s="22"/>
      <c r="B29" s="22"/>
      <c r="C29" s="22"/>
      <c r="D29" s="22"/>
      <c r="E29" s="22"/>
      <c r="F29" s="22"/>
      <c r="G29" s="22"/>
      <c r="H29" s="22"/>
      <c r="I29" s="22"/>
      <c r="J29" s="22"/>
      <c r="K29" s="22"/>
      <c r="L29" s="22"/>
      <c r="M29" s="22"/>
      <c r="N29" s="22"/>
      <c r="O29" s="22"/>
      <c r="P29" s="22"/>
      <c r="Q29" s="22"/>
      <c r="R29" s="22"/>
      <c r="S29" s="22"/>
      <c r="T29" s="22"/>
      <c r="U29" s="22"/>
      <c r="V29" s="22"/>
      <c r="W29" s="22"/>
    </row>
    <row r="30" spans="1:23" x14ac:dyDescent="0.25">
      <c r="A30" s="22"/>
      <c r="B30" s="22"/>
      <c r="C30" s="22"/>
      <c r="D30" s="22"/>
      <c r="E30" s="22"/>
      <c r="F30" s="22"/>
      <c r="G30" s="22"/>
      <c r="H30" s="22"/>
      <c r="I30" s="22"/>
      <c r="J30" s="22"/>
      <c r="K30" s="22"/>
      <c r="L30" s="22"/>
      <c r="M30" s="22"/>
      <c r="N30" s="22"/>
      <c r="O30" s="22"/>
      <c r="P30" s="22"/>
      <c r="Q30" s="22"/>
      <c r="R30" s="22"/>
      <c r="S30" s="22"/>
      <c r="T30" s="22"/>
      <c r="U30" s="22"/>
      <c r="V30" s="22"/>
      <c r="W30" s="22"/>
    </row>
    <row r="31" spans="1:23" x14ac:dyDescent="0.25">
      <c r="A31" s="22"/>
      <c r="B31" s="22"/>
      <c r="C31" s="22"/>
      <c r="D31" s="22"/>
      <c r="E31" s="22"/>
      <c r="F31" s="22"/>
      <c r="G31" s="22"/>
      <c r="H31" s="22"/>
      <c r="I31" s="22"/>
      <c r="J31" s="22"/>
      <c r="K31" s="22"/>
      <c r="L31" s="22"/>
      <c r="M31" s="22"/>
      <c r="N31" s="22"/>
      <c r="O31" s="22"/>
      <c r="P31" s="22"/>
      <c r="Q31" s="22"/>
      <c r="R31" s="22"/>
      <c r="S31" s="22"/>
      <c r="T31" s="22"/>
      <c r="U31" s="22"/>
      <c r="V31" s="22"/>
      <c r="W31" s="22"/>
    </row>
    <row r="32" spans="1:23" x14ac:dyDescent="0.25">
      <c r="A32" s="22"/>
      <c r="B32" s="22"/>
      <c r="C32" s="22"/>
      <c r="D32" s="22"/>
      <c r="E32" s="22"/>
      <c r="F32" s="22"/>
      <c r="G32" s="22"/>
      <c r="H32" s="22"/>
      <c r="I32" s="22"/>
      <c r="J32" s="22"/>
      <c r="K32" s="22"/>
      <c r="L32" s="22"/>
      <c r="M32" s="22"/>
      <c r="N32" s="22"/>
      <c r="O32" s="22"/>
      <c r="P32" s="22"/>
      <c r="Q32" s="22"/>
      <c r="R32" s="22"/>
      <c r="S32" s="22"/>
      <c r="T32" s="22"/>
      <c r="U32" s="22"/>
      <c r="V32" s="22"/>
      <c r="W32" s="22"/>
    </row>
    <row r="33" spans="1:23" x14ac:dyDescent="0.25">
      <c r="A33" s="22"/>
      <c r="B33" s="22"/>
      <c r="C33" s="22"/>
      <c r="D33" s="22"/>
      <c r="E33" s="22"/>
      <c r="F33" s="22"/>
      <c r="G33" s="22"/>
      <c r="H33" s="22"/>
      <c r="I33" s="22"/>
      <c r="J33" s="22"/>
      <c r="K33" s="22"/>
      <c r="L33" s="22"/>
      <c r="M33" s="22"/>
      <c r="N33" s="22"/>
      <c r="O33" s="22"/>
      <c r="P33" s="22"/>
      <c r="Q33" s="22"/>
      <c r="R33" s="22"/>
      <c r="S33" s="22"/>
      <c r="T33" s="22"/>
      <c r="U33" s="22"/>
      <c r="V33" s="22"/>
      <c r="W33" s="22"/>
    </row>
    <row r="34" spans="1:23" x14ac:dyDescent="0.25">
      <c r="A34" s="22"/>
      <c r="B34" s="22"/>
      <c r="C34" s="22"/>
      <c r="D34" s="22"/>
      <c r="E34" s="22"/>
      <c r="F34" s="22"/>
      <c r="G34" s="22"/>
      <c r="H34" s="22"/>
      <c r="I34" s="22"/>
      <c r="J34" s="22"/>
      <c r="K34" s="22"/>
      <c r="L34" s="22"/>
      <c r="M34" s="22"/>
      <c r="N34" s="22"/>
      <c r="O34" s="22"/>
      <c r="P34" s="22"/>
      <c r="Q34" s="22"/>
      <c r="R34" s="22"/>
      <c r="S34" s="22"/>
      <c r="T34" s="22"/>
      <c r="U34" s="22"/>
      <c r="V34" s="22"/>
      <c r="W34" s="22"/>
    </row>
    <row r="35" spans="1:23" x14ac:dyDescent="0.25">
      <c r="A35" s="22"/>
      <c r="B35" s="22"/>
      <c r="C35" s="22"/>
      <c r="D35" s="22"/>
      <c r="E35" s="22"/>
      <c r="F35" s="22"/>
      <c r="G35" s="22"/>
      <c r="H35" s="22"/>
      <c r="I35" s="22"/>
      <c r="J35" s="22"/>
      <c r="K35" s="22"/>
      <c r="L35" s="22"/>
      <c r="M35" s="22"/>
      <c r="N35" s="22"/>
      <c r="O35" s="22"/>
      <c r="P35" s="22"/>
      <c r="Q35" s="22"/>
      <c r="R35" s="22"/>
      <c r="S35" s="22"/>
      <c r="T35" s="22"/>
      <c r="U35" s="22"/>
      <c r="V35" s="22"/>
      <c r="W35" s="22"/>
    </row>
    <row r="36" spans="1:23" x14ac:dyDescent="0.25">
      <c r="A36" s="22"/>
      <c r="B36" s="22"/>
      <c r="C36" s="22"/>
      <c r="D36" s="22"/>
      <c r="E36" s="22"/>
      <c r="F36" s="22"/>
      <c r="G36" s="22"/>
      <c r="H36" s="22"/>
      <c r="I36" s="22"/>
      <c r="J36" s="22"/>
      <c r="K36" s="22"/>
      <c r="L36" s="22"/>
      <c r="M36" s="22"/>
      <c r="N36" s="22"/>
      <c r="O36" s="22"/>
      <c r="P36" s="22"/>
      <c r="Q36" s="22"/>
      <c r="R36" s="22"/>
      <c r="S36" s="22"/>
      <c r="T36" s="22"/>
      <c r="U36" s="22"/>
      <c r="V36" s="22"/>
      <c r="W36" s="22"/>
    </row>
    <row r="37" spans="1:23" x14ac:dyDescent="0.25">
      <c r="A37" s="22"/>
      <c r="B37" s="22"/>
      <c r="C37" s="22"/>
      <c r="D37" s="22"/>
      <c r="E37" s="22"/>
      <c r="F37" s="22"/>
      <c r="G37" s="22"/>
      <c r="H37" s="22"/>
      <c r="I37" s="22"/>
      <c r="J37" s="22"/>
      <c r="K37" s="22"/>
      <c r="L37" s="22"/>
      <c r="M37" s="22"/>
      <c r="N37" s="22"/>
      <c r="O37" s="22"/>
      <c r="P37" s="22"/>
      <c r="Q37" s="22"/>
      <c r="R37" s="22"/>
      <c r="S37" s="22"/>
      <c r="T37" s="22"/>
      <c r="U37" s="22"/>
      <c r="V37" s="22"/>
      <c r="W37" s="22"/>
    </row>
    <row r="38" spans="1:23" x14ac:dyDescent="0.25">
      <c r="A38" s="22"/>
      <c r="B38" s="22"/>
      <c r="C38" s="22"/>
      <c r="D38" s="22"/>
      <c r="E38" s="22"/>
      <c r="F38" s="22"/>
      <c r="G38" s="22"/>
      <c r="H38" s="22"/>
      <c r="I38" s="22"/>
      <c r="J38" s="22"/>
      <c r="K38" s="22"/>
      <c r="L38" s="22"/>
      <c r="M38" s="22"/>
      <c r="N38" s="22"/>
      <c r="O38" s="22"/>
      <c r="P38" s="22"/>
      <c r="Q38" s="22"/>
      <c r="R38" s="22"/>
      <c r="S38" s="22"/>
      <c r="T38" s="22"/>
      <c r="U38" s="22"/>
      <c r="V38" s="22"/>
      <c r="W38" s="22"/>
    </row>
    <row r="39" spans="1:23" x14ac:dyDescent="0.25">
      <c r="A39" s="22"/>
      <c r="B39" s="22"/>
      <c r="C39" s="22"/>
      <c r="D39" s="22"/>
      <c r="E39" s="22"/>
      <c r="F39" s="22"/>
      <c r="G39" s="22"/>
      <c r="H39" s="22"/>
      <c r="I39" s="22"/>
      <c r="J39" s="22"/>
      <c r="K39" s="22"/>
      <c r="L39" s="22"/>
      <c r="M39" s="22"/>
      <c r="N39" s="22"/>
      <c r="O39" s="22"/>
      <c r="P39" s="22"/>
      <c r="Q39" s="22"/>
      <c r="R39" s="22"/>
      <c r="S39" s="22"/>
      <c r="T39" s="22"/>
      <c r="U39" s="22"/>
      <c r="V39" s="22"/>
      <c r="W39" s="22"/>
    </row>
    <row r="40" spans="1:23" x14ac:dyDescent="0.25">
      <c r="A40" s="22"/>
      <c r="B40" s="22"/>
      <c r="C40" s="22"/>
      <c r="D40" s="22"/>
      <c r="E40" s="22"/>
      <c r="F40" s="22"/>
      <c r="G40" s="22"/>
      <c r="H40" s="22"/>
      <c r="I40" s="22"/>
      <c r="J40" s="22"/>
      <c r="K40" s="22"/>
      <c r="L40" s="22"/>
      <c r="M40" s="22"/>
      <c r="N40" s="22"/>
      <c r="O40" s="22"/>
      <c r="P40" s="22"/>
      <c r="Q40" s="22"/>
      <c r="R40" s="22"/>
      <c r="S40" s="22"/>
      <c r="T40" s="22"/>
      <c r="U40" s="22"/>
      <c r="V40" s="22"/>
      <c r="W40" s="22"/>
    </row>
    <row r="41" spans="1:23" x14ac:dyDescent="0.25">
      <c r="A41" s="22"/>
      <c r="B41" s="22"/>
      <c r="C41" s="22"/>
      <c r="D41" s="22"/>
      <c r="E41" s="22"/>
      <c r="F41" s="22"/>
      <c r="G41" s="22"/>
      <c r="H41" s="22"/>
      <c r="I41" s="22"/>
      <c r="J41" s="22"/>
      <c r="K41" s="22"/>
      <c r="L41" s="22"/>
      <c r="M41" s="22"/>
      <c r="N41" s="22"/>
      <c r="O41" s="22"/>
      <c r="P41" s="22"/>
      <c r="Q41" s="22"/>
      <c r="R41" s="22"/>
      <c r="S41" s="22"/>
      <c r="T41" s="22"/>
      <c r="U41" s="22"/>
      <c r="V41" s="22"/>
      <c r="W41" s="22"/>
    </row>
    <row r="42" spans="1:23" x14ac:dyDescent="0.25">
      <c r="A42" s="22"/>
      <c r="B42" s="22"/>
      <c r="C42" s="22"/>
      <c r="D42" s="22"/>
      <c r="E42" s="22"/>
      <c r="F42" s="22"/>
      <c r="G42" s="22"/>
      <c r="H42" s="22"/>
      <c r="I42" s="22"/>
      <c r="J42" s="22"/>
      <c r="K42" s="22"/>
      <c r="L42" s="22"/>
      <c r="M42" s="22"/>
      <c r="N42" s="22"/>
      <c r="O42" s="22"/>
      <c r="P42" s="22"/>
      <c r="Q42" s="22"/>
      <c r="R42" s="22"/>
      <c r="S42" s="22"/>
      <c r="T42" s="22"/>
      <c r="U42" s="22"/>
      <c r="V42" s="22"/>
      <c r="W42" s="22"/>
    </row>
    <row r="43" spans="1:23" x14ac:dyDescent="0.25">
      <c r="A43" s="22"/>
      <c r="B43" s="22"/>
      <c r="C43" s="22"/>
      <c r="D43" s="22"/>
      <c r="E43" s="22"/>
      <c r="F43" s="22"/>
      <c r="G43" s="22"/>
      <c r="H43" s="22"/>
      <c r="I43" s="22"/>
      <c r="J43" s="22"/>
      <c r="K43" s="22"/>
      <c r="L43" s="22"/>
      <c r="M43" s="22"/>
      <c r="N43" s="22"/>
      <c r="O43" s="22"/>
      <c r="P43" s="22"/>
      <c r="Q43" s="22"/>
      <c r="R43" s="22"/>
      <c r="S43" s="22"/>
      <c r="T43" s="22"/>
      <c r="U43" s="22"/>
      <c r="V43" s="22"/>
      <c r="W43" s="22"/>
    </row>
    <row r="44" spans="1:23" x14ac:dyDescent="0.25">
      <c r="A44" s="22"/>
      <c r="B44" s="22"/>
      <c r="C44" s="22"/>
      <c r="D44" s="22"/>
      <c r="E44" s="22"/>
      <c r="F44" s="22"/>
      <c r="G44" s="22"/>
      <c r="H44" s="22"/>
      <c r="I44" s="22"/>
      <c r="J44" s="22"/>
      <c r="K44" s="22"/>
      <c r="L44" s="22"/>
      <c r="M44" s="22"/>
      <c r="N44" s="22"/>
      <c r="O44" s="22"/>
      <c r="P44" s="22"/>
      <c r="Q44" s="22"/>
      <c r="R44" s="22"/>
      <c r="S44" s="22"/>
      <c r="T44" s="22"/>
      <c r="U44" s="22"/>
      <c r="V44" s="22"/>
      <c r="W44" s="22"/>
    </row>
    <row r="45" spans="1:23" x14ac:dyDescent="0.25">
      <c r="A45" s="22"/>
      <c r="B45" s="22"/>
      <c r="C45" s="22"/>
      <c r="D45" s="22"/>
      <c r="E45" s="22"/>
      <c r="F45" s="22"/>
      <c r="G45" s="22"/>
      <c r="H45" s="22"/>
      <c r="I45" s="22"/>
      <c r="J45" s="22"/>
      <c r="K45" s="22"/>
      <c r="L45" s="22"/>
      <c r="M45" s="22"/>
      <c r="N45" s="22"/>
      <c r="O45" s="22"/>
      <c r="P45" s="22"/>
      <c r="Q45" s="22"/>
      <c r="R45" s="22"/>
      <c r="S45" s="22"/>
      <c r="T45" s="22"/>
      <c r="U45" s="22"/>
      <c r="V45" s="22"/>
      <c r="W45" s="22"/>
    </row>
    <row r="46" spans="1:23" x14ac:dyDescent="0.25">
      <c r="A46" s="22"/>
      <c r="B46" s="22"/>
      <c r="C46" s="22"/>
      <c r="D46" s="22"/>
      <c r="E46" s="22"/>
      <c r="F46" s="22"/>
      <c r="G46" s="22"/>
      <c r="H46" s="22"/>
      <c r="I46" s="22"/>
      <c r="J46" s="22"/>
      <c r="K46" s="22"/>
      <c r="L46" s="22"/>
      <c r="M46" s="22"/>
      <c r="N46" s="22"/>
      <c r="O46" s="22"/>
      <c r="P46" s="22"/>
      <c r="Q46" s="22"/>
      <c r="R46" s="22"/>
      <c r="S46" s="22"/>
      <c r="T46" s="22"/>
      <c r="U46" s="22"/>
      <c r="V46" s="22"/>
      <c r="W46" s="22"/>
    </row>
    <row r="47" spans="1:23" x14ac:dyDescent="0.25">
      <c r="A47" s="22"/>
      <c r="B47" s="22"/>
      <c r="C47" s="22"/>
      <c r="D47" s="22"/>
      <c r="E47" s="22"/>
      <c r="F47" s="22"/>
      <c r="G47" s="22"/>
      <c r="H47" s="22"/>
      <c r="I47" s="22"/>
      <c r="J47" s="22"/>
      <c r="K47" s="22"/>
      <c r="L47" s="22"/>
      <c r="M47" s="22"/>
      <c r="N47" s="22"/>
      <c r="O47" s="22"/>
      <c r="P47" s="22"/>
      <c r="Q47" s="22"/>
      <c r="R47" s="22"/>
      <c r="S47" s="22"/>
      <c r="T47" s="22"/>
      <c r="U47" s="22"/>
      <c r="V47" s="22"/>
      <c r="W47" s="22"/>
    </row>
    <row r="48" spans="1:23" x14ac:dyDescent="0.25">
      <c r="A48" s="22"/>
      <c r="B48" s="22"/>
      <c r="C48" s="22"/>
      <c r="D48" s="22"/>
      <c r="E48" s="22"/>
      <c r="F48" s="22"/>
      <c r="G48" s="22"/>
      <c r="H48" s="22"/>
      <c r="I48" s="22"/>
      <c r="J48" s="22"/>
      <c r="K48" s="22"/>
      <c r="L48" s="22"/>
      <c r="M48" s="22"/>
      <c r="N48" s="22"/>
      <c r="O48" s="22"/>
      <c r="P48" s="22"/>
      <c r="Q48" s="22"/>
      <c r="R48" s="22"/>
      <c r="S48" s="22"/>
      <c r="T48" s="22"/>
      <c r="U48" s="22"/>
      <c r="V48" s="22"/>
      <c r="W48" s="22"/>
    </row>
    <row r="49" spans="1:23" x14ac:dyDescent="0.25">
      <c r="A49" s="22"/>
      <c r="B49" s="22"/>
      <c r="C49" s="22"/>
      <c r="D49" s="22"/>
      <c r="E49" s="22"/>
      <c r="F49" s="22"/>
      <c r="G49" s="22"/>
      <c r="H49" s="22"/>
      <c r="I49" s="22"/>
      <c r="J49" s="22"/>
      <c r="K49" s="22"/>
      <c r="L49" s="22"/>
      <c r="M49" s="22"/>
      <c r="N49" s="22"/>
      <c r="O49" s="22"/>
      <c r="P49" s="22"/>
      <c r="Q49" s="22"/>
      <c r="R49" s="22"/>
      <c r="S49" s="22"/>
      <c r="T49" s="22"/>
      <c r="U49" s="22"/>
      <c r="V49" s="22"/>
      <c r="W49" s="22"/>
    </row>
    <row r="50" spans="1:23" x14ac:dyDescent="0.25">
      <c r="A50" s="22"/>
      <c r="B50" s="22"/>
      <c r="C50" s="22"/>
      <c r="D50" s="22"/>
      <c r="E50" s="22"/>
      <c r="F50" s="22"/>
      <c r="G50" s="22"/>
      <c r="H50" s="22"/>
      <c r="I50" s="22"/>
      <c r="J50" s="22"/>
      <c r="K50" s="22"/>
      <c r="L50" s="22"/>
      <c r="M50" s="22"/>
      <c r="N50" s="22"/>
      <c r="O50" s="22"/>
      <c r="P50" s="22"/>
      <c r="Q50" s="22"/>
      <c r="R50" s="22"/>
      <c r="S50" s="22"/>
      <c r="T50" s="22"/>
      <c r="U50" s="22"/>
      <c r="V50" s="22"/>
      <c r="W50" s="22"/>
    </row>
    <row r="51" spans="1:23" x14ac:dyDescent="0.25">
      <c r="A51" s="22"/>
      <c r="B51" s="22"/>
      <c r="C51" s="22"/>
      <c r="D51" s="22"/>
      <c r="E51" s="22"/>
      <c r="F51" s="22"/>
      <c r="G51" s="22"/>
      <c r="H51" s="22"/>
      <c r="I51" s="22"/>
      <c r="J51" s="22"/>
      <c r="K51" s="22"/>
      <c r="L51" s="22"/>
      <c r="M51" s="22"/>
      <c r="N51" s="22"/>
      <c r="O51" s="22"/>
      <c r="P51" s="22"/>
      <c r="Q51" s="22"/>
      <c r="R51" s="22"/>
      <c r="S51" s="22"/>
      <c r="T51" s="22"/>
      <c r="U51" s="22"/>
      <c r="V51" s="22"/>
      <c r="W51" s="22"/>
    </row>
    <row r="52" spans="1:23" x14ac:dyDescent="0.25">
      <c r="A52" s="22"/>
      <c r="B52" s="22"/>
      <c r="C52" s="22"/>
      <c r="D52" s="22"/>
      <c r="E52" s="22"/>
      <c r="F52" s="22"/>
      <c r="G52" s="22"/>
      <c r="H52" s="22"/>
      <c r="I52" s="22"/>
      <c r="J52" s="22"/>
      <c r="K52" s="22"/>
      <c r="L52" s="22"/>
      <c r="M52" s="22"/>
      <c r="N52" s="22"/>
      <c r="O52" s="22"/>
      <c r="P52" s="22"/>
      <c r="Q52" s="22"/>
      <c r="R52" s="22"/>
      <c r="S52" s="22"/>
      <c r="T52" s="22"/>
      <c r="U52" s="22"/>
      <c r="V52" s="22"/>
      <c r="W52" s="22"/>
    </row>
    <row r="53" spans="1:23" x14ac:dyDescent="0.25">
      <c r="A53" s="22"/>
      <c r="B53" s="22"/>
      <c r="C53" s="22"/>
      <c r="D53" s="22"/>
      <c r="E53" s="22"/>
      <c r="F53" s="22"/>
      <c r="G53" s="22"/>
      <c r="H53" s="22"/>
      <c r="I53" s="22"/>
      <c r="J53" s="22"/>
      <c r="K53" s="22"/>
      <c r="L53" s="22"/>
      <c r="M53" s="22"/>
      <c r="N53" s="22"/>
      <c r="O53" s="22"/>
      <c r="P53" s="22"/>
      <c r="Q53" s="22"/>
      <c r="R53" s="22"/>
      <c r="S53" s="22"/>
      <c r="T53" s="22"/>
      <c r="U53" s="22"/>
      <c r="V53" s="22"/>
      <c r="W53" s="22"/>
    </row>
    <row r="54" spans="1:23" x14ac:dyDescent="0.25">
      <c r="A54" s="22"/>
      <c r="B54" s="22"/>
      <c r="C54" s="22"/>
      <c r="D54" s="22"/>
      <c r="E54" s="22"/>
      <c r="F54" s="22"/>
      <c r="G54" s="22"/>
      <c r="H54" s="22"/>
      <c r="I54" s="22"/>
      <c r="J54" s="22"/>
      <c r="K54" s="22"/>
      <c r="L54" s="22"/>
      <c r="M54" s="22"/>
      <c r="N54" s="22"/>
      <c r="O54" s="22"/>
      <c r="P54" s="22"/>
      <c r="Q54" s="22"/>
      <c r="R54" s="22"/>
      <c r="S54" s="22"/>
      <c r="T54" s="22"/>
      <c r="U54" s="22"/>
      <c r="V54" s="22"/>
      <c r="W54" s="22"/>
    </row>
    <row r="55" spans="1:23" x14ac:dyDescent="0.25">
      <c r="A55" s="22"/>
      <c r="B55" s="22"/>
      <c r="C55" s="22"/>
      <c r="D55" s="22"/>
      <c r="E55" s="22"/>
      <c r="F55" s="22"/>
      <c r="G55" s="22"/>
      <c r="H55" s="22"/>
      <c r="I55" s="22"/>
      <c r="J55" s="22"/>
      <c r="K55" s="22"/>
      <c r="L55" s="22"/>
      <c r="M55" s="22"/>
      <c r="N55" s="22"/>
      <c r="O55" s="22"/>
      <c r="P55" s="22"/>
      <c r="Q55" s="22"/>
      <c r="R55" s="22"/>
      <c r="S55" s="22"/>
      <c r="T55" s="22"/>
      <c r="U55" s="22"/>
      <c r="V55" s="22"/>
      <c r="W55" s="22"/>
    </row>
    <row r="56" spans="1:23" x14ac:dyDescent="0.25">
      <c r="A56" s="22"/>
      <c r="B56" s="22"/>
      <c r="C56" s="22"/>
      <c r="D56" s="22"/>
      <c r="E56" s="22"/>
      <c r="F56" s="22"/>
      <c r="G56" s="22"/>
      <c r="H56" s="22"/>
      <c r="I56" s="22"/>
      <c r="J56" s="22"/>
      <c r="K56" s="22"/>
      <c r="L56" s="22"/>
      <c r="M56" s="22"/>
      <c r="N56" s="22"/>
      <c r="O56" s="22"/>
      <c r="P56" s="22"/>
      <c r="Q56" s="22"/>
      <c r="R56" s="22"/>
      <c r="S56" s="22"/>
      <c r="T56" s="22"/>
      <c r="U56" s="22"/>
      <c r="V56" s="22"/>
      <c r="W56" s="22"/>
    </row>
    <row r="57" spans="1:23" x14ac:dyDescent="0.25">
      <c r="A57" s="22"/>
      <c r="B57" s="22"/>
      <c r="C57" s="22"/>
      <c r="D57" s="22"/>
      <c r="E57" s="22"/>
      <c r="F57" s="22"/>
      <c r="G57" s="22"/>
      <c r="H57" s="22"/>
      <c r="I57" s="22"/>
      <c r="J57" s="22"/>
      <c r="K57" s="22"/>
      <c r="L57" s="22"/>
      <c r="M57" s="22"/>
      <c r="N57" s="22"/>
      <c r="O57" s="22"/>
      <c r="P57" s="22"/>
      <c r="Q57" s="22"/>
      <c r="R57" s="22"/>
      <c r="S57" s="22"/>
      <c r="T57" s="22"/>
      <c r="U57" s="22"/>
      <c r="V57" s="22"/>
      <c r="W57" s="22"/>
    </row>
    <row r="58" spans="1:23" x14ac:dyDescent="0.25">
      <c r="A58" s="22"/>
      <c r="B58" s="22"/>
      <c r="C58" s="22"/>
      <c r="D58" s="22"/>
      <c r="E58" s="22"/>
      <c r="F58" s="22"/>
      <c r="G58" s="22"/>
      <c r="H58" s="22"/>
      <c r="I58" s="22"/>
      <c r="J58" s="22"/>
      <c r="K58" s="22"/>
      <c r="L58" s="22"/>
      <c r="M58" s="22"/>
      <c r="N58" s="22"/>
      <c r="O58" s="22"/>
      <c r="P58" s="22"/>
      <c r="Q58" s="22"/>
      <c r="R58" s="22"/>
      <c r="S58" s="22"/>
      <c r="T58" s="22"/>
      <c r="U58" s="22"/>
      <c r="V58" s="22"/>
      <c r="W58" s="22"/>
    </row>
    <row r="59" spans="1:23" x14ac:dyDescent="0.25">
      <c r="A59" s="22"/>
      <c r="B59" s="22"/>
      <c r="C59" s="22"/>
      <c r="D59" s="22"/>
      <c r="E59" s="22"/>
      <c r="F59" s="22"/>
      <c r="G59" s="22"/>
      <c r="H59" s="22"/>
      <c r="I59" s="22"/>
      <c r="J59" s="22"/>
      <c r="K59" s="22"/>
      <c r="L59" s="22"/>
      <c r="M59" s="22"/>
      <c r="N59" s="22"/>
      <c r="O59" s="22"/>
      <c r="P59" s="22"/>
      <c r="Q59" s="22"/>
      <c r="R59" s="22"/>
      <c r="S59" s="22"/>
      <c r="T59" s="22"/>
      <c r="U59" s="22"/>
      <c r="V59" s="22"/>
      <c r="W59" s="22"/>
    </row>
    <row r="60" spans="1:23" x14ac:dyDescent="0.25">
      <c r="A60" s="22"/>
      <c r="B60" s="22"/>
      <c r="C60" s="22"/>
      <c r="D60" s="22"/>
      <c r="E60" s="22"/>
      <c r="F60" s="22"/>
      <c r="G60" s="22"/>
      <c r="H60" s="22"/>
      <c r="I60" s="22"/>
      <c r="J60" s="22"/>
      <c r="K60" s="22"/>
      <c r="L60" s="22"/>
      <c r="M60" s="22"/>
      <c r="N60" s="22"/>
      <c r="O60" s="22"/>
      <c r="P60" s="22"/>
      <c r="Q60" s="22"/>
      <c r="R60" s="22"/>
      <c r="S60" s="22"/>
      <c r="T60" s="22"/>
      <c r="U60" s="22"/>
      <c r="V60" s="22"/>
      <c r="W60" s="22"/>
    </row>
    <row r="61" spans="1:23" x14ac:dyDescent="0.25">
      <c r="A61" s="22"/>
      <c r="B61" s="22"/>
      <c r="C61" s="22"/>
      <c r="D61" s="22"/>
      <c r="E61" s="22"/>
      <c r="F61" s="22"/>
      <c r="G61" s="22"/>
      <c r="H61" s="22"/>
      <c r="I61" s="22"/>
      <c r="J61" s="22"/>
      <c r="K61" s="22"/>
      <c r="L61" s="22"/>
      <c r="M61" s="22"/>
      <c r="N61" s="22"/>
      <c r="O61" s="22"/>
      <c r="P61" s="22"/>
      <c r="Q61" s="22"/>
      <c r="R61" s="22"/>
      <c r="S61" s="22"/>
      <c r="T61" s="22"/>
      <c r="U61" s="22"/>
      <c r="V61" s="22"/>
      <c r="W61" s="22"/>
    </row>
    <row r="62" spans="1:23" x14ac:dyDescent="0.25">
      <c r="A62" s="22"/>
      <c r="B62" s="22"/>
      <c r="C62" s="22"/>
      <c r="D62" s="22"/>
      <c r="E62" s="22"/>
      <c r="F62" s="22"/>
      <c r="G62" s="22"/>
      <c r="H62" s="22"/>
      <c r="I62" s="22"/>
      <c r="J62" s="22"/>
      <c r="K62" s="22"/>
      <c r="L62" s="22"/>
      <c r="M62" s="22"/>
      <c r="N62" s="22"/>
      <c r="O62" s="22"/>
      <c r="P62" s="22"/>
      <c r="Q62" s="22"/>
      <c r="R62" s="22"/>
      <c r="S62" s="22"/>
      <c r="T62" s="22"/>
      <c r="U62" s="22"/>
      <c r="V62" s="22"/>
      <c r="W62" s="22"/>
    </row>
    <row r="63" spans="1:23" x14ac:dyDescent="0.25">
      <c r="A63" s="22"/>
      <c r="B63" s="22"/>
      <c r="C63" s="22"/>
      <c r="D63" s="22"/>
      <c r="E63" s="22"/>
      <c r="F63" s="22"/>
      <c r="G63" s="22"/>
      <c r="H63" s="22"/>
      <c r="I63" s="22"/>
      <c r="J63" s="22"/>
      <c r="K63" s="22"/>
      <c r="L63" s="22"/>
      <c r="M63" s="22"/>
      <c r="N63" s="22"/>
      <c r="O63" s="22"/>
      <c r="P63" s="22"/>
      <c r="Q63" s="22"/>
      <c r="R63" s="22"/>
      <c r="S63" s="22"/>
      <c r="T63" s="22"/>
      <c r="U63" s="22"/>
      <c r="V63" s="22"/>
      <c r="W63" s="22"/>
    </row>
    <row r="64" spans="1:23" s="22" customFormat="1" x14ac:dyDescent="0.25"/>
  </sheetData>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BABBC47-9840-4217-AF2A-EAA0ED583460}">
            <xm:f>Analisis!$C$2=1</xm:f>
            <x14:dxf>
              <fill>
                <patternFill>
                  <bgColor rgb="FFC00000"/>
                </patternFill>
              </fill>
            </x14:dxf>
          </x14:cfRule>
          <xm:sqref>B3:B62 V3:V62</xm:sqref>
        </x14:conditionalFormatting>
      </x14:conditionalFormattings>
    </ex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DB1</vt:lpstr>
      <vt:lpstr>Analisis</vt:lpstr>
      <vt:lpstr>Dashboard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Luís Duarte Costa Leite</dc:creator>
  <cp:lastModifiedBy>Luís Duarte Costa Leite</cp:lastModifiedBy>
  <dcterms:created xsi:type="dcterms:W3CDTF">2024-07-13T07:43:55Z</dcterms:created>
  <dcterms:modified xsi:type="dcterms:W3CDTF">2024-07-15T15:20:19Z</dcterms:modified>
</cp:coreProperties>
</file>